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drawings/drawing2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filterPrivacy="1" defaultThemeVersion="124226"/>
  <bookViews>
    <workbookView xWindow="120" yWindow="165" windowWidth="15120" windowHeight="9765"/>
  </bookViews>
  <sheets>
    <sheet name="ДОХЛОКС (Бланк Заказа) " sheetId="1" r:id="rId1"/>
    <sheet name="Обьем Вес " sheetId="2" r:id="rId2"/>
  </sheets>
  <definedNames>
    <definedName name="_xlnm.Print_Area" localSheetId="0">'ДОХЛОКС (Бланк Заказа) '!$A$1:$AE$57</definedName>
    <definedName name="_xlnm.Print_Area" localSheetId="1">'Обьем Вес '!$A$1:$N$49</definedName>
  </definedNames>
  <calcPr calcId="114210"/>
</workbook>
</file>

<file path=xl/calcChain.xml><?xml version="1.0" encoding="utf-8"?>
<calcChain xmlns="http://schemas.openxmlformats.org/spreadsheetml/2006/main">
  <c r="C41" i="2"/>
  <c r="N41"/>
  <c r="H41"/>
  <c r="M41"/>
  <c r="M48" i="1"/>
  <c r="M49"/>
  <c r="M46"/>
  <c r="M47"/>
  <c r="M50"/>
  <c r="C21" i="2"/>
  <c r="C20"/>
  <c r="C19"/>
  <c r="C18"/>
  <c r="N21"/>
  <c r="H21"/>
  <c r="M21"/>
  <c r="G21"/>
  <c r="N20"/>
  <c r="H20"/>
  <c r="M20"/>
  <c r="G20"/>
  <c r="N19"/>
  <c r="H19"/>
  <c r="M19"/>
  <c r="G19"/>
  <c r="N18"/>
  <c r="H18"/>
  <c r="M18"/>
  <c r="G18"/>
  <c r="M26" i="1"/>
  <c r="M27"/>
  <c r="M17"/>
  <c r="M18"/>
  <c r="M19"/>
  <c r="M20"/>
  <c r="M21"/>
  <c r="M22"/>
  <c r="M23"/>
  <c r="M24"/>
  <c r="M25"/>
  <c r="M28"/>
  <c r="C44" i="2"/>
  <c r="C43"/>
  <c r="C42"/>
  <c r="N44"/>
  <c r="M44"/>
  <c r="N43"/>
  <c r="M43"/>
  <c r="N42"/>
  <c r="M42"/>
  <c r="M52" i="1"/>
  <c r="M53"/>
  <c r="M54"/>
  <c r="M55"/>
  <c r="M30"/>
  <c r="M31"/>
  <c r="M32"/>
  <c r="M33"/>
  <c r="M34"/>
  <c r="M35"/>
  <c r="M41"/>
  <c r="M37"/>
  <c r="M38"/>
  <c r="M39"/>
  <c r="M40"/>
  <c r="M42"/>
  <c r="M43"/>
  <c r="M44"/>
  <c r="M57"/>
  <c r="C27" i="2"/>
  <c r="C26"/>
  <c r="C25"/>
  <c r="N27"/>
  <c r="H27"/>
  <c r="M27"/>
  <c r="G27"/>
  <c r="C11"/>
  <c r="C13"/>
  <c r="C12"/>
  <c r="C14"/>
  <c r="C15"/>
  <c r="C16"/>
  <c r="C17"/>
  <c r="C24"/>
  <c r="C28"/>
  <c r="C30"/>
  <c r="C31"/>
  <c r="C32"/>
  <c r="C33"/>
  <c r="C34"/>
  <c r="C35"/>
  <c r="C36"/>
  <c r="C38"/>
  <c r="C39"/>
  <c r="C40"/>
  <c r="C47"/>
  <c r="AA15" i="1"/>
  <c r="H11" i="2"/>
  <c r="M11"/>
  <c r="H13"/>
  <c r="M13"/>
  <c r="H12"/>
  <c r="M12"/>
  <c r="H14"/>
  <c r="M14"/>
  <c r="H15"/>
  <c r="M15"/>
  <c r="H16"/>
  <c r="M16"/>
  <c r="H17"/>
  <c r="M17"/>
  <c r="H24"/>
  <c r="M24"/>
  <c r="H25"/>
  <c r="M25"/>
  <c r="H26"/>
  <c r="M26"/>
  <c r="H28"/>
  <c r="M28"/>
  <c r="H30"/>
  <c r="M30"/>
  <c r="H31"/>
  <c r="M31"/>
  <c r="H32"/>
  <c r="M32"/>
  <c r="H33"/>
  <c r="M33"/>
  <c r="H34"/>
  <c r="M34"/>
  <c r="H35"/>
  <c r="M35"/>
  <c r="H36"/>
  <c r="M36"/>
  <c r="H38"/>
  <c r="M38"/>
  <c r="H39"/>
  <c r="M39"/>
  <c r="H40"/>
  <c r="M40"/>
  <c r="M47"/>
  <c r="AA13" i="1"/>
  <c r="N11" i="2"/>
  <c r="N13"/>
  <c r="N12"/>
  <c r="N14"/>
  <c r="N15"/>
  <c r="N16"/>
  <c r="N17"/>
  <c r="N24"/>
  <c r="N25"/>
  <c r="N26"/>
  <c r="N28"/>
  <c r="N30"/>
  <c r="N31"/>
  <c r="N32"/>
  <c r="N33"/>
  <c r="N34"/>
  <c r="N35"/>
  <c r="N36"/>
  <c r="N38"/>
  <c r="N39"/>
  <c r="N40"/>
  <c r="N47"/>
  <c r="AA3" i="1"/>
  <c r="AA2"/>
  <c r="G38" i="2"/>
  <c r="G39"/>
  <c r="G36"/>
  <c r="G35"/>
  <c r="G26"/>
  <c r="G25"/>
  <c r="G33"/>
  <c r="G32"/>
  <c r="G31"/>
  <c r="G40"/>
  <c r="G24"/>
  <c r="G28"/>
  <c r="G17"/>
  <c r="G15"/>
  <c r="G30"/>
  <c r="G14"/>
  <c r="G34"/>
  <c r="G12"/>
  <c r="G11"/>
</calcChain>
</file>

<file path=xl/sharedStrings.xml><?xml version="1.0" encoding="utf-8"?>
<sst xmlns="http://schemas.openxmlformats.org/spreadsheetml/2006/main" count="311" uniqueCount="205">
  <si>
    <t>Россия ОБОРОНХИМ</t>
  </si>
  <si>
    <t>ДОХС Гель от тараканов                     1 шт. 30г (желтая этикетка) (1х48)</t>
  </si>
  <si>
    <t>обьем и вес всего заказа внизу справа</t>
  </si>
  <si>
    <t>№ п/п</t>
  </si>
  <si>
    <t>Артикул</t>
  </si>
  <si>
    <t>Изображение</t>
  </si>
  <si>
    <t>Россия</t>
  </si>
  <si>
    <t>D-012</t>
  </si>
  <si>
    <t>Т-010</t>
  </si>
  <si>
    <t>DX-001</t>
  </si>
  <si>
    <t>DX-004</t>
  </si>
  <si>
    <t>30 г</t>
  </si>
  <si>
    <t>30г</t>
  </si>
  <si>
    <t>Наименование продукции в товарных накладных</t>
  </si>
  <si>
    <t>D-013</t>
  </si>
  <si>
    <t>1шт.</t>
  </si>
  <si>
    <t>80 г</t>
  </si>
  <si>
    <t>Вес /          обьем         1шт.</t>
  </si>
  <si>
    <t>Торгова марка /                          краткое описание</t>
  </si>
  <si>
    <t>СТРАНА Изготовитель</t>
  </si>
  <si>
    <t>100 г</t>
  </si>
  <si>
    <t>КС-100</t>
  </si>
  <si>
    <t>КС-200</t>
  </si>
  <si>
    <t>200 г</t>
  </si>
  <si>
    <t>СУММА</t>
  </si>
  <si>
    <t>КРЫСИНАЯ СМЕРТЬ №1 (1Х50)   200г</t>
  </si>
  <si>
    <t>КРЫСИНАЯ СМЕРТЬ №1 (1Х100)  100г</t>
  </si>
  <si>
    <t>ДОХЛОКС№1  Гель от тараканов        1 шт. 30г (1х48)</t>
  </si>
  <si>
    <t>ДОХЛОКС№1  Гель от муравьёв          1 шт. 30г (1х48)</t>
  </si>
  <si>
    <t>ЛОГИСТИЧЕСКАЯ ТАБЛИЦА РАСЧЕТ ОБЬЕМА И ВЕСА ВАШЕГО ЗАКАЗА</t>
  </si>
  <si>
    <t>ИТОГО:</t>
  </si>
  <si>
    <t xml:space="preserve">EAN                       Штрих-код              </t>
  </si>
  <si>
    <t>№</t>
  </si>
  <si>
    <t>Наименование товара</t>
  </si>
  <si>
    <t>уп/кор</t>
  </si>
  <si>
    <t>Вес нетто, кг</t>
  </si>
  <si>
    <t>Вес брутто, кг</t>
  </si>
  <si>
    <t>Объем, м3</t>
  </si>
  <si>
    <t>Размеры гофротары(длина х ширина х высота), мм</t>
  </si>
  <si>
    <t>Штрих-код</t>
  </si>
  <si>
    <t>Обьем (м3)</t>
  </si>
  <si>
    <t>Вес (кг)</t>
  </si>
  <si>
    <t>на обьем поправка  + 10 % на воздух между коробками</t>
  </si>
  <si>
    <r>
      <t xml:space="preserve">Вес  </t>
    </r>
    <r>
      <rPr>
        <b/>
        <sz val="8"/>
        <rFont val="Arial Cyr"/>
        <charset val="204"/>
      </rPr>
      <t>гофротары</t>
    </r>
    <r>
      <rPr>
        <b/>
        <sz val="11"/>
        <rFont val="Arial Cyr"/>
        <charset val="204"/>
      </rPr>
      <t>, кг</t>
    </r>
  </si>
  <si>
    <t xml:space="preserve">               </t>
  </si>
  <si>
    <t>D-015</t>
  </si>
  <si>
    <t>Клей «ALT» для отлова грызунов и насекомых,  (туба 135г)</t>
  </si>
  <si>
    <t>ALT-001</t>
  </si>
  <si>
    <t>F-002</t>
  </si>
  <si>
    <t xml:space="preserve"> ПРОДУКЦИЯ от  ПО ОБОРОНХИМ   ОТ ПОЛЗАЮЩИХ НАСЕКОМЫХ     ДОХЛОКС средство №1</t>
  </si>
  <si>
    <t>D-016</t>
  </si>
  <si>
    <t>ТИГАРД  Гель от тараканов                1 шт. 30г (1х48)</t>
  </si>
  <si>
    <r>
      <rPr>
        <sz val="16"/>
        <color indexed="12"/>
        <rFont val="Arial"/>
        <family val="2"/>
        <charset val="204"/>
      </rPr>
      <t xml:space="preserve">подитог 1: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</si>
  <si>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 xml:space="preserve">Email: oboronhim@oboronhim.ru                                           (495) 634-71-35                                            (495) 634-71-36 </t>
  </si>
  <si>
    <t>Количество коробок Всего:</t>
  </si>
  <si>
    <r>
      <t>Цена за ед.</t>
    </r>
    <r>
      <rPr>
        <b/>
        <sz val="12"/>
        <color indexed="12"/>
        <rFont val="Arial"/>
        <family val="2"/>
        <charset val="204"/>
      </rPr>
      <t xml:space="preserve"> продукции    мин. заказ          </t>
    </r>
  </si>
  <si>
    <t>Ваш Заказ в кор.</t>
  </si>
  <si>
    <t xml:space="preserve">в Газель ЗАО ПО "ОБОРОНХИМ"  помещается обьема  10 м3  или не более 1500 кг продукции </t>
  </si>
  <si>
    <t xml:space="preserve"> КРЫСИНАЯ СМЕРТЬ №1 и ПРОДУКЦИЯ ОТ МЫШЕЙ И КРЫС       </t>
  </si>
  <si>
    <t>M-004</t>
  </si>
  <si>
    <t xml:space="preserve">Машенька Серебряная мелок </t>
  </si>
  <si>
    <t>Машенька Серебряная мелок (20г)</t>
  </si>
  <si>
    <t>20г</t>
  </si>
  <si>
    <r>
      <rPr>
        <sz val="16"/>
        <color indexed="12"/>
        <rFont val="Arial"/>
        <family val="2"/>
        <charset val="204"/>
      </rPr>
      <t xml:space="preserve">подитог 2: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</si>
  <si>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СОПУТСТВУЮЩИЕ ТОВАРЫ ОТ НАСЕКОМЫХ</t>
  </si>
  <si>
    <r>
      <t xml:space="preserve"> ПРОДУКЦИЯ   ПО ОБОРОНХИМ  ОТ ПОЛЗАЮЩИХ НАСЕКОМЫХ     средства  </t>
    </r>
    <r>
      <rPr>
        <b/>
        <sz val="22"/>
        <color indexed="10"/>
        <rFont val="Arial"/>
        <family val="2"/>
        <charset val="204"/>
      </rPr>
      <t xml:space="preserve">№1 </t>
    </r>
    <r>
      <rPr>
        <b/>
        <sz val="16"/>
        <color indexed="10"/>
        <rFont val="Arial"/>
        <family val="2"/>
        <charset val="204"/>
      </rPr>
      <t>в инсектицидах</t>
    </r>
  </si>
  <si>
    <t>D-019</t>
  </si>
  <si>
    <t>D-018</t>
  </si>
  <si>
    <t>Контейнеры от тараканов  6 шт.     ДОХС  (желтая этикетка) (1х24)</t>
  </si>
  <si>
    <t xml:space="preserve">NEW "DEADEX-ГЕЛЬ"                          от тараканов  30г (1х48) </t>
  </si>
  <si>
    <r>
      <t xml:space="preserve">"DEADEX" - ТРОЙНАЯ ФОРМУЛА -ПОСЛЕДНИЙ УДАР  </t>
    </r>
    <r>
      <rPr>
        <b/>
        <sz val="16"/>
        <color indexed="8"/>
        <rFont val="Arial"/>
        <family val="2"/>
        <charset val="204"/>
      </rPr>
      <t xml:space="preserve"> 6 шт. ПЛАСТИК  </t>
    </r>
  </si>
  <si>
    <t xml:space="preserve">NEW "DEADEX" ловушки                      6 шт. (1х36)     </t>
  </si>
  <si>
    <t>ДОХЛОКС№1                                        6 шт. ловушки (1х24) ПЛАСТИК</t>
  </si>
  <si>
    <t xml:space="preserve">Клей «ALT» для отлова грызунов и насекомых  </t>
  </si>
  <si>
    <r>
      <t xml:space="preserve">Средство инсектицидное "ТИГАРД"   Гель для уничтожения тараканов </t>
    </r>
    <r>
      <rPr>
        <b/>
        <sz val="16"/>
        <color indexed="8"/>
        <rFont val="Arial"/>
        <family val="2"/>
        <charset val="204"/>
      </rPr>
      <t>1шт.</t>
    </r>
    <r>
      <rPr>
        <b/>
        <sz val="10"/>
        <color indexed="8"/>
        <rFont val="Arial"/>
        <family val="2"/>
        <charset val="204"/>
      </rPr>
      <t xml:space="preserve">  30г (1х48)</t>
    </r>
  </si>
  <si>
    <r>
      <t xml:space="preserve">"DEADEX" - ТРОЙНАЯ ФОРМУЛА морозоустойчивый  -30                   </t>
    </r>
    <r>
      <rPr>
        <b/>
        <sz val="16"/>
        <color indexed="8"/>
        <rFont val="Arial"/>
        <family val="2"/>
        <charset val="204"/>
      </rPr>
      <t xml:space="preserve">1шт.  30г </t>
    </r>
  </si>
  <si>
    <r>
      <t xml:space="preserve">Россия </t>
    </r>
    <r>
      <rPr>
        <b/>
        <sz val="12"/>
        <color indexed="8"/>
        <rFont val="Arial"/>
        <family val="2"/>
        <charset val="204"/>
      </rPr>
      <t>ОБОРОНХИМ</t>
    </r>
  </si>
  <si>
    <t xml:space="preserve">Оптовая Диллерская цена за шт. в рублях  </t>
  </si>
  <si>
    <t xml:space="preserve">  NEW "DEADEX-ГЕЛЬ"                             от тараканов  30г (1х48) 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</si>
  <si>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"КРЫСИНАЯ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</si>
  <si>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 xml:space="preserve"> ДОХЛОКС                             "Оборонхим Гель" от тараканов   30г (1х48)</t>
  </si>
  <si>
    <t xml:space="preserve"> ДОХЛОКС ООО "Оборонхим Гель" от тараканов ДОХС  (1х48)</t>
  </si>
  <si>
    <t xml:space="preserve"> ДОХЛОКС ООО        "Оборонхим - контейнер" Средство инсектицидное от тараканов    6 шт. (1х24)</t>
  </si>
  <si>
    <t>ДОХЛОКС                              "Оборонхим Гель"   от муравьев     30 г (1х48)</t>
  </si>
  <si>
    <t>Средство инсектицидное "ТИГАРД"     Гель для уничтожения тараканов           Д,В. Имидаклоприд    30г (1х48)</t>
  </si>
  <si>
    <t xml:space="preserve">Кол-во Ед. в гофре  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</si>
  <si>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</t>
    </r>
    <r>
      <rPr>
        <b/>
        <sz val="16"/>
        <color indexed="8"/>
        <rFont val="Arial"/>
        <family val="2"/>
        <charset val="204"/>
      </rPr>
      <t xml:space="preserve">1шт.            </t>
    </r>
    <r>
      <rPr>
        <b/>
        <sz val="12"/>
        <color indexed="8"/>
        <rFont val="Arial"/>
        <family val="2"/>
        <charset val="204"/>
      </rPr>
      <t xml:space="preserve">(желтая этикетка)  </t>
    </r>
    <r>
      <rPr>
        <b/>
        <sz val="18"/>
        <color indexed="10"/>
        <rFont val="Arial"/>
        <family val="2"/>
        <charset val="204"/>
      </rPr>
      <t>ДОХЛОКС / ДОХС</t>
    </r>
  </si>
  <si>
    <t xml:space="preserve"> ИТОГО :                                                                                              </t>
  </si>
  <si>
    <t>СУММА ЗАКАЗА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</si>
  <si>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тараканов    </t>
    </r>
    <r>
      <rPr>
        <b/>
        <sz val="14"/>
        <color indexed="8"/>
        <rFont val="Arial"/>
        <family val="2"/>
        <charset val="204"/>
      </rPr>
      <t xml:space="preserve">1шт.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</si>
  <si>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муравьев        </t>
    </r>
    <r>
      <rPr>
        <b/>
        <sz val="14"/>
        <color indexed="8"/>
        <rFont val="Arial"/>
        <family val="2"/>
        <charset val="204"/>
      </rPr>
      <t xml:space="preserve">1шт.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22"/>
        <color indexed="10"/>
        <rFont val="Arial"/>
        <family val="2"/>
        <charset val="204"/>
      </rPr>
      <t xml:space="preserve">ДОХЛОКС </t>
    </r>
  </si>
  <si>
    <t xml:space="preserve">Брикет КРЫСИНАЯ СМЕРТЬ №1 тестовый в фильтр-пакетиках </t>
  </si>
  <si>
    <t xml:space="preserve"> клеевая ловушка от тараканов (домик)</t>
  </si>
  <si>
    <t xml:space="preserve"> СРОК ГОДНОСТИ                    ноябрь 2019г</t>
  </si>
  <si>
    <t xml:space="preserve"> СРОК ГОДНОСТИ                февраль 2018г</t>
  </si>
  <si>
    <t xml:space="preserve"> СРОК ГОДНОСТИ                 июль 2019г</t>
  </si>
  <si>
    <t>O-102</t>
  </si>
  <si>
    <t xml:space="preserve">4620769130099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</si>
  <si>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желтые</t>
    </r>
  </si>
  <si>
    <t>10шт.</t>
  </si>
  <si>
    <r>
      <rPr>
        <sz val="16"/>
        <color indexed="12"/>
        <rFont val="Arial"/>
        <family val="2"/>
        <charset val="204"/>
      </rPr>
      <t xml:space="preserve">подитог 3: </t>
    </r>
    <r>
      <rPr>
        <b/>
        <sz val="16"/>
        <color indexed="10"/>
        <rFont val="Arial"/>
        <family val="2"/>
        <charset val="204"/>
      </rPr>
      <t xml:space="preserve">                                        </t>
    </r>
  </si>
  <si>
    <t>Пластины  для уничтожения комаров ОБОРОНХИМ    без запаха (желтые) (1х250)</t>
  </si>
  <si>
    <t xml:space="preserve">4620769130068
</t>
  </si>
  <si>
    <r>
      <t>Пластины</t>
    </r>
    <r>
      <rPr>
        <b/>
        <sz val="10"/>
        <color indexed="8"/>
        <rFont val="Arial"/>
        <family val="2"/>
        <charset val="204"/>
      </rPr>
      <t xml:space="preserve">  для уничтожения комаров ОБОРОНХИМ зеленые</t>
    </r>
  </si>
  <si>
    <t>Пластины  для уничтожения комаров ОБОРОНХИМ  длительного действия  без запаха (зеленые) (1х250)</t>
  </si>
  <si>
    <t xml:space="preserve">ОРИГИНАЛЬНАЯ ПРОДУКЦИЯ ЗАО ПО "ОБОРОНХИМ"  ОТ ЛЕТАЮЩИХ НАСЕКОМЫХ        </t>
  </si>
  <si>
    <t>MС-100</t>
  </si>
  <si>
    <t>MС-200</t>
  </si>
  <si>
    <t>Cмесь зерна и гранул 80/20 МЫШИНАЯ СМЕРТЬ №1</t>
  </si>
  <si>
    <r>
      <t xml:space="preserve"> Средство родентицидное  "Тигард/Tigard"</t>
    </r>
    <r>
      <rPr>
        <b/>
        <sz val="12"/>
        <color indexed="12"/>
        <rFont val="Arial"/>
        <family val="2"/>
        <charset val="204"/>
      </rPr>
      <t xml:space="preserve">  </t>
    </r>
    <r>
      <rPr>
        <sz val="12"/>
        <color indexed="12"/>
        <rFont val="Arial"/>
        <family val="2"/>
        <charset val="204"/>
      </rPr>
      <t xml:space="preserve">         </t>
    </r>
    <r>
      <rPr>
        <b/>
        <sz val="14"/>
        <color indexed="10"/>
        <rFont val="Arial"/>
        <family val="2"/>
        <charset val="204"/>
      </rPr>
      <t>"МЫШИНАЯ СМЕРТЬ №1"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6"/>
        <color indexed="12"/>
        <rFont val="Arial"/>
        <family val="2"/>
        <charset val="204"/>
      </rPr>
      <t xml:space="preserve"> </t>
    </r>
  </si>
  <si>
    <t>МЫШИНАЯ СМЕРТЬ №1 (1Х100)  100г</t>
  </si>
  <si>
    <t>МЫШИНАЯ СМЕРТЬ №1 (1Х50)   200г</t>
  </si>
  <si>
    <t>КС-135</t>
  </si>
  <si>
    <t xml:space="preserve">Клей КРЫСИНАЯ СМЕРТЬ №1 для отлова грызунов и насекомых  </t>
  </si>
  <si>
    <r>
      <t xml:space="preserve">Клей для отлова грызунов и насекомых,  (туба 135г) </t>
    </r>
    <r>
      <rPr>
        <b/>
        <sz val="14"/>
        <color indexed="10"/>
        <rFont val="Arial"/>
        <family val="2"/>
        <charset val="204"/>
      </rPr>
      <t xml:space="preserve">"КРЫСИНАЯ СМЕРТЬ №1" </t>
    </r>
  </si>
  <si>
    <t xml:space="preserve"> СРОК ГОДНОСТИ        декабрь 2021г</t>
  </si>
  <si>
    <t xml:space="preserve">Клей для отлова грызунов и насекомых,  (туба 135г) "КС №1" </t>
  </si>
  <si>
    <t>1 шт.</t>
  </si>
  <si>
    <t xml:space="preserve"> СРОК ГОДНОСТИ                НЕ ОГРАНИЧЕН</t>
  </si>
  <si>
    <t>O-101</t>
  </si>
  <si>
    <t xml:space="preserve">Средство инсектицидное         от тараканов           NEW "DEADEX"  6 шт. (1х36)     </t>
  </si>
  <si>
    <t>Средство инсектицидное КЛЕЕЛОВ липкая пластина (домик) (1х375)</t>
  </si>
  <si>
    <t>KL-001</t>
  </si>
  <si>
    <t>KL-002</t>
  </si>
  <si>
    <t>Клеевая ловушка для грызунов  Приманочный (1х320) миникоробка по 5 шт.</t>
  </si>
  <si>
    <t xml:space="preserve"> от 50 тыс. руб.</t>
  </si>
  <si>
    <t>от 150 тыс. руб.</t>
  </si>
  <si>
    <r>
      <t xml:space="preserve">  </t>
    </r>
    <r>
      <rPr>
        <b/>
        <sz val="11"/>
        <color indexed="8"/>
        <rFont val="Arial"/>
        <family val="2"/>
        <charset val="204"/>
      </rPr>
      <t xml:space="preserve">Гель от САДОВЫХ муравьев  1шт.                       </t>
    </r>
    <r>
      <rPr>
        <b/>
        <sz val="8"/>
        <color indexed="8"/>
        <rFont val="Arial"/>
        <family val="2"/>
        <charset val="204"/>
      </rPr>
      <t xml:space="preserve"> </t>
    </r>
    <r>
      <rPr>
        <b/>
        <sz val="18"/>
        <color indexed="10"/>
        <rFont val="Arial"/>
        <family val="2"/>
        <charset val="204"/>
      </rPr>
      <t>ДОХЛОКС / ДОХС</t>
    </r>
  </si>
  <si>
    <r>
      <t xml:space="preserve">Контейнеры  от тараканов       </t>
    </r>
    <r>
      <rPr>
        <b/>
        <sz val="8"/>
        <color indexed="8"/>
        <rFont val="Arial"/>
        <family val="2"/>
        <charset val="204"/>
      </rPr>
      <t xml:space="preserve">        </t>
    </r>
    <r>
      <rPr>
        <b/>
        <sz val="18"/>
        <color indexed="10"/>
        <rFont val="Arial"/>
        <family val="2"/>
        <charset val="204"/>
      </rPr>
      <t>ДОХЛОКС / ДОХС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4"/>
        <color indexed="8"/>
        <rFont val="Arial"/>
        <family val="2"/>
        <charset val="204"/>
      </rPr>
      <t xml:space="preserve">          6 шт.   </t>
    </r>
    <r>
      <rPr>
        <b/>
        <sz val="14"/>
        <color indexed="53"/>
        <rFont val="Arial"/>
        <family val="2"/>
        <charset val="204"/>
      </rPr>
      <t>ПЛАСТИК</t>
    </r>
  </si>
  <si>
    <r>
      <t xml:space="preserve"> ПРОДУКЦИЯ  ОТ ЛЕТАЮЩИХ НАСЕКОМЫХ</t>
    </r>
    <r>
      <rPr>
        <sz val="16"/>
        <color indexed="12"/>
        <rFont val="Arial"/>
        <family val="2"/>
        <charset val="204"/>
      </rPr>
      <t xml:space="preserve">  </t>
    </r>
    <r>
      <rPr>
        <sz val="16"/>
        <color indexed="10"/>
        <rFont val="Arial"/>
        <family val="2"/>
        <charset val="204"/>
      </rPr>
      <t xml:space="preserve"> </t>
    </r>
    <r>
      <rPr>
        <b/>
        <sz val="16"/>
        <color indexed="10"/>
        <rFont val="Arial"/>
        <family val="2"/>
        <charset val="204"/>
      </rPr>
      <t xml:space="preserve"> средства  №1 в репелентах</t>
    </r>
  </si>
  <si>
    <t>КРЫСИНАЯ и МЫШИНАЯ СМЕРТЬ №1   средства  №1 в родентицидах</t>
  </si>
  <si>
    <t xml:space="preserve"> СРОК ГОДНОСТИ                    январь 2020г</t>
  </si>
  <si>
    <t>Средство инсектицидное КЛЕЕЛОВ липкая пластина (домик) ТМ ДОХС (1х375)</t>
  </si>
  <si>
    <t xml:space="preserve"> клеевая ловушка от тараканов (домик)     ТМ ДОХС</t>
  </si>
  <si>
    <t>Средство инсектицидное КЛЕЕЛОВ липкая пластина ТМ ДОХС (домик) (1х375)</t>
  </si>
  <si>
    <r>
      <t xml:space="preserve">ЗАКАЗ в </t>
    </r>
    <r>
      <rPr>
        <b/>
        <sz val="14"/>
        <color indexed="10"/>
        <rFont val="Arial"/>
        <family val="2"/>
        <charset val="204"/>
      </rPr>
      <t>КОРОБКАХ</t>
    </r>
    <r>
      <rPr>
        <b/>
        <sz val="14"/>
        <color indexed="12"/>
        <rFont val="Arial"/>
        <family val="2"/>
        <charset val="204"/>
      </rPr>
      <t xml:space="preserve"> ставим только цифру</t>
    </r>
  </si>
  <si>
    <t>MR-006</t>
  </si>
  <si>
    <t>россыпь</t>
  </si>
  <si>
    <t xml:space="preserve"> Мышеловка 1 штуки (пластик)</t>
  </si>
  <si>
    <t xml:space="preserve"> Мышеловка 1 штука (пластик) ZUBASTIK (1х200)</t>
  </si>
  <si>
    <t>Мышеловка 1 шт. ZUBASTIK (пластик)</t>
  </si>
  <si>
    <t xml:space="preserve"> СРОК ГОДНОСТИ        февраль 2023г</t>
  </si>
  <si>
    <t xml:space="preserve"> СРОК ГОДНОСТИ                    март 2020г</t>
  </si>
  <si>
    <t>F-101</t>
  </si>
  <si>
    <t xml:space="preserve"> МУХОЛОВКА "ФУМИБАТ" </t>
  </si>
  <si>
    <t>МУХОЛОВКА ФУМИБАТ (1Х200)</t>
  </si>
  <si>
    <t>СУММА ; руб.</t>
  </si>
  <si>
    <t>ВЕС  ; кг</t>
  </si>
  <si>
    <t>ОБЪЕМ; м.куб</t>
  </si>
  <si>
    <t>КОЛ-ВО кор.</t>
  </si>
  <si>
    <r>
      <t xml:space="preserve">"ФУМИБАТ"  </t>
    </r>
    <r>
      <rPr>
        <b/>
        <sz val="10"/>
        <color indexed="12"/>
        <rFont val="Arial"/>
        <family val="2"/>
        <charset val="204"/>
      </rPr>
      <t xml:space="preserve">                                                              липкая лента от мух (1х200) </t>
    </r>
  </si>
  <si>
    <t xml:space="preserve">                                                                                                                                                                                                           подитог 4:</t>
  </si>
  <si>
    <t>СОПУТСТВУЮЩИЕ ТОВАРЫ ПО БОРЬБЕ С  ВРЕДИТЕЛЯМИ</t>
  </si>
  <si>
    <t>КЛЕЕВОЙ КАПКАН для грызунов Мышиная смерть №1  25 уп. По 5 шт. (1х125)</t>
  </si>
  <si>
    <t xml:space="preserve">КЛЕЕВОЙ КАПКАН для грызунов Мышиная смерть №1  </t>
  </si>
  <si>
    <t>KL-003</t>
  </si>
  <si>
    <t>KL-004</t>
  </si>
  <si>
    <t xml:space="preserve"> СРОК ГОДНОСТИ                    апрель 2020г</t>
  </si>
  <si>
    <r>
      <t xml:space="preserve">Контейнеры  от тараканов            </t>
    </r>
    <r>
      <rPr>
        <b/>
        <sz val="16"/>
        <color indexed="8"/>
        <rFont val="Arial"/>
        <family val="2"/>
        <charset val="204"/>
      </rPr>
      <t xml:space="preserve"> </t>
    </r>
    <r>
      <rPr>
        <b/>
        <sz val="8"/>
        <color indexed="8"/>
        <rFont val="Arial"/>
        <family val="2"/>
        <charset val="204"/>
      </rPr>
      <t xml:space="preserve">  </t>
    </r>
    <r>
      <rPr>
        <b/>
        <sz val="22"/>
        <color indexed="10"/>
        <rFont val="Arial"/>
        <family val="2"/>
        <charset val="204"/>
      </rPr>
      <t>ДОХЛОКС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4"/>
        <color indexed="8"/>
        <rFont val="Arial"/>
        <family val="2"/>
        <charset val="204"/>
      </rPr>
      <t>ПРОЧНЫЙ ПЛАСТИК</t>
    </r>
  </si>
  <si>
    <t>ДОХЛОКС                           "Оборонхим - контейнер" Средство инсектицидное от тараканов            6 шт. (1х24)</t>
  </si>
  <si>
    <t xml:space="preserve"> СРОК ГОДНОСТИ        июнь 2019г</t>
  </si>
  <si>
    <t xml:space="preserve">                                          СУПЕР  КЛЕЙ "АБСОЛЮТ" мгновенно склеивает любые поверхности</t>
  </si>
  <si>
    <t xml:space="preserve">"АБСОЛЮТ" Супер ГЕЛЬ  БЛИСТЕР 12 шт. </t>
  </si>
  <si>
    <t>Тайвань</t>
  </si>
  <si>
    <t>1шт. 3г</t>
  </si>
  <si>
    <t xml:space="preserve"> СРОК ГОДНОСТИ        январь 2019г</t>
  </si>
  <si>
    <t xml:space="preserve">"АБСОЛЮТ" Супер КЛЕЙ стандартный  БЛИСТЕР 12 шт. </t>
  </si>
  <si>
    <t xml:space="preserve">АБСОЛЮТ Супер-Клей Эконом БЛИСТЕР 12 шт. </t>
  </si>
  <si>
    <t xml:space="preserve">"АБСОЛЮТ" Супер-Клей Эконом БЛИСТЕР 12 шт. </t>
  </si>
  <si>
    <t>1шт. 2.5г</t>
  </si>
  <si>
    <r>
      <t xml:space="preserve">  </t>
    </r>
    <r>
      <rPr>
        <sz val="16"/>
        <color indexed="12"/>
        <rFont val="Arial"/>
        <family val="2"/>
        <charset val="204"/>
      </rPr>
      <t xml:space="preserve">                        подитог 5:</t>
    </r>
  </si>
  <si>
    <t xml:space="preserve">"АБСОЛЮТ" Супер КЛЕЙ                 стандартный  БЛИСТЕР 12 шт. </t>
  </si>
  <si>
    <t xml:space="preserve">"АБСОЛЮТ" Супер-Клей                        Эконом БЛИСТЕР 12 шт. </t>
  </si>
  <si>
    <t xml:space="preserve">"АБСОЛЮТ" Супер ГЕЛЬ                          БЛИСТЕР 12 шт. </t>
  </si>
  <si>
    <t xml:space="preserve"> СЕРТИФИЦИРОВАНО</t>
  </si>
  <si>
    <t>ОТКАЗНОЕ ПИСЬМО</t>
  </si>
  <si>
    <t xml:space="preserve"> клеевая ловушка от грызунов (домик)</t>
  </si>
  <si>
    <r>
      <t xml:space="preserve">"ФУМИБАТ" </t>
    </r>
    <r>
      <rPr>
        <b/>
        <sz val="11"/>
        <color indexed="8"/>
        <rFont val="Arial"/>
        <family val="2"/>
        <charset val="204"/>
      </rPr>
      <t xml:space="preserve">"Оборонхим Гель"     от тараканов             </t>
    </r>
    <r>
      <rPr>
        <b/>
        <sz val="16"/>
        <color indexed="8"/>
        <rFont val="Arial"/>
        <family val="2"/>
        <charset val="204"/>
      </rPr>
      <t>1 шт.</t>
    </r>
    <r>
      <rPr>
        <b/>
        <sz val="11"/>
        <color indexed="8"/>
        <rFont val="Arial"/>
        <family val="2"/>
        <charset val="204"/>
      </rPr>
      <t xml:space="preserve"> </t>
    </r>
    <r>
      <rPr>
        <b/>
        <sz val="18"/>
        <color indexed="8"/>
        <rFont val="Arial"/>
        <family val="2"/>
        <charset val="204"/>
      </rPr>
      <t xml:space="preserve">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</si>
  <si>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   "Оборонхим Гель" от тараканов30г (1х48) </t>
    </r>
    <r>
      <rPr>
        <b/>
        <sz val="14"/>
        <color indexed="53"/>
        <rFont val="Arial"/>
        <family val="2"/>
        <charset val="204"/>
      </rPr>
      <t>PREMIUM</t>
    </r>
  </si>
  <si>
    <t>F-003</t>
  </si>
  <si>
    <r>
      <t>"ФУМИБАТ" Контейнеры</t>
    </r>
    <r>
      <rPr>
        <b/>
        <sz val="11"/>
        <color indexed="8"/>
        <rFont val="Arial"/>
        <family val="2"/>
        <charset val="204"/>
      </rPr>
      <t xml:space="preserve">     от тараканов                      </t>
    </r>
    <r>
      <rPr>
        <b/>
        <sz val="16"/>
        <color indexed="8"/>
        <rFont val="Arial"/>
        <family val="2"/>
        <charset val="204"/>
      </rPr>
      <t xml:space="preserve"> 6 шт.  </t>
    </r>
    <r>
      <rPr>
        <b/>
        <sz val="18"/>
        <color indexed="53"/>
        <rFont val="Arial"/>
        <family val="2"/>
        <charset val="204"/>
      </rPr>
      <t>PREMIUM</t>
    </r>
  </si>
  <si>
    <r>
      <t xml:space="preserve">"ФУМИБАТ" Контейнеры     от тараканов   6 шт. (1х36) </t>
    </r>
    <r>
      <rPr>
        <b/>
        <sz val="14"/>
        <color indexed="53"/>
        <rFont val="Arial"/>
        <family val="2"/>
        <charset val="204"/>
      </rPr>
      <t>PREMIUM</t>
    </r>
  </si>
  <si>
    <t>"ФУМИБАТ" "Оборонхим Гель"  от тараканов 1 шт.</t>
  </si>
  <si>
    <t>"ФУМИБАТ" Контейнеры     от тараканов              PREMIUM</t>
  </si>
  <si>
    <t xml:space="preserve">Гель от САДОВЫХ муравьев              1шт. ДОХС  (желтая этикетка) (1х48) </t>
  </si>
  <si>
    <r>
      <t xml:space="preserve">  ДОХЛОКС  ООО             "Оборонхим Гель"                                         </t>
    </r>
    <r>
      <rPr>
        <b/>
        <sz val="18"/>
        <color indexed="17"/>
        <rFont val="Arial"/>
        <family val="2"/>
        <charset val="204"/>
      </rPr>
      <t>от садовых  муравьев</t>
    </r>
    <r>
      <rPr>
        <b/>
        <sz val="14"/>
        <color indexed="11"/>
        <rFont val="Arial"/>
        <family val="2"/>
        <charset val="204"/>
      </rPr>
      <t xml:space="preserve">  </t>
    </r>
    <r>
      <rPr>
        <b/>
        <sz val="14"/>
        <color indexed="12"/>
        <rFont val="Arial"/>
        <family val="2"/>
        <charset val="204"/>
      </rPr>
      <t xml:space="preserve">           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</si>
  <si>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4620769130747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</si>
  <si>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4620769130761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</si>
  <si>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4620769130778</t>
    </r>
  </si>
  <si>
    <r>
      <t xml:space="preserve">ОРИГИНАЛ </t>
    </r>
    <r>
      <rPr>
        <sz val="15"/>
        <color indexed="8"/>
        <rFont val="Arial"/>
        <family val="2"/>
        <charset val="204"/>
      </rPr>
      <t>4607060890013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</si>
  <si>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4620769131218</t>
    </r>
  </si>
  <si>
    <r>
      <t xml:space="preserve">ОРИГИНАЛ </t>
    </r>
    <r>
      <rPr>
        <sz val="15"/>
        <color indexed="8"/>
        <rFont val="Arial"/>
        <family val="2"/>
        <charset val="204"/>
      </rPr>
      <t>4620769131232</t>
    </r>
  </si>
  <si>
    <r>
      <t>ОРИГИНАЛ</t>
    </r>
    <r>
      <rPr>
        <b/>
        <sz val="16"/>
        <color indexed="10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4607060892093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</si>
  <si>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4620769131140</t>
    </r>
  </si>
  <si>
    <r>
      <t>ОРИГИНАЛ</t>
    </r>
    <r>
      <rPr>
        <sz val="18"/>
        <color indexed="8"/>
        <rFont val="Arial"/>
        <family val="2"/>
        <charset val="204"/>
      </rPr>
      <t xml:space="preserve"> </t>
    </r>
    <r>
      <rPr>
        <sz val="15"/>
        <color indexed="8"/>
        <rFont val="Arial"/>
        <family val="2"/>
        <charset val="204"/>
      </rPr>
      <t>4620769131157</t>
    </r>
  </si>
  <si>
    <r>
      <t xml:space="preserve">РАСЧЕТ по             </t>
    </r>
    <r>
      <rPr>
        <sz val="14"/>
        <color indexed="12"/>
        <rFont val="Arial"/>
        <family val="2"/>
        <charset val="204"/>
      </rPr>
      <t>Диллерским ценам</t>
    </r>
  </si>
  <si>
    <t xml:space="preserve">Для бесплантной доставки по Москве обязательное условие в заказе должно быть не менее чем на 40 т.р. из первых  11 позиций </t>
  </si>
  <si>
    <t>ОСТАТКИ!!!</t>
  </si>
  <si>
    <t>колличество оставщейся продукции уточняйте  у менеджеров</t>
  </si>
  <si>
    <t>ЭЛЕКТРОФУМИГАТОР нагревательное устройство к средствам уничтожения насекомых</t>
  </si>
  <si>
    <t>ЭЛЕКТРОФУМИГАТОР Универсальный с поворотной вилкой (1х100)</t>
  </si>
  <si>
    <t>ЭЛЕКТРОФУМИГАТОР Универсальный с поворотной вилкой и индикатором (1х100)</t>
  </si>
  <si>
    <t xml:space="preserve">Россия </t>
  </si>
  <si>
    <r>
      <t xml:space="preserve"> Прайс-Лист на  АВГУСТ  2017г  </t>
    </r>
    <r>
      <rPr>
        <b/>
        <sz val="14"/>
        <color indexed="12"/>
        <rFont val="Arial"/>
        <family val="2"/>
        <charset val="204"/>
      </rPr>
      <t xml:space="preserve">   </t>
    </r>
    <r>
      <rPr>
        <b/>
        <sz val="16"/>
        <color indexed="12"/>
        <rFont val="Arial"/>
        <family val="2"/>
        <charset val="204"/>
      </rPr>
      <t xml:space="preserve">                                                                                                                                                                                                                          Делайте заказы за неделю до отгрузки и товар у вас будет всегда своевременно!                                  </t>
    </r>
  </si>
  <si>
    <t xml:space="preserve">  Прайс-лист                                изменен                 26.07.17г.</t>
  </si>
</sst>
</file>

<file path=xl/styles.xml><?xml version="1.0" encoding="utf-8"?>
<styleSheet xmlns="http://schemas.openxmlformats.org/spreadsheetml/2006/main">
  <numFmts count="3">
    <numFmt numFmtId="164" formatCode="#,##0.00&quot;р.&quot;"/>
    <numFmt numFmtId="165" formatCode="#,##0.0000"/>
    <numFmt numFmtId="166" formatCode="000000"/>
  </numFmts>
  <fonts count="79">
    <font>
      <sz val="11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9"/>
      <color indexed="8"/>
      <name val="Arial"/>
      <family val="2"/>
      <charset val="204"/>
    </font>
    <font>
      <b/>
      <sz val="9"/>
      <color indexed="8"/>
      <name val="Arial"/>
      <family val="2"/>
      <charset val="204"/>
    </font>
    <font>
      <sz val="8"/>
      <name val="Calibri"/>
      <family val="2"/>
      <charset val="204"/>
    </font>
    <font>
      <b/>
      <sz val="14"/>
      <color indexed="8"/>
      <name val="Arial"/>
      <family val="2"/>
      <charset val="204"/>
    </font>
    <font>
      <b/>
      <sz val="14"/>
      <color indexed="10"/>
      <name val="Arial"/>
      <family val="2"/>
      <charset val="204"/>
    </font>
    <font>
      <b/>
      <sz val="16"/>
      <color indexed="10"/>
      <name val="Arial"/>
      <family val="2"/>
      <charset val="204"/>
    </font>
    <font>
      <b/>
      <sz val="16"/>
      <color indexed="10"/>
      <name val="Calibri"/>
      <family val="2"/>
      <charset val="204"/>
    </font>
    <font>
      <sz val="9"/>
      <color indexed="12"/>
      <name val="Arial"/>
      <family val="2"/>
      <charset val="204"/>
    </font>
    <font>
      <b/>
      <sz val="14"/>
      <color indexed="12"/>
      <name val="Arial"/>
      <family val="2"/>
      <charset val="204"/>
    </font>
    <font>
      <b/>
      <sz val="11"/>
      <color indexed="8"/>
      <name val="Arial"/>
      <family val="2"/>
      <charset val="204"/>
    </font>
    <font>
      <b/>
      <sz val="8"/>
      <color indexed="8"/>
      <name val="Arial"/>
      <family val="2"/>
      <charset val="204"/>
    </font>
    <font>
      <b/>
      <sz val="24"/>
      <color indexed="10"/>
      <name val="Arial"/>
      <family val="2"/>
      <charset val="204"/>
    </font>
    <font>
      <sz val="48"/>
      <color indexed="50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2"/>
      <color indexed="8"/>
      <name val="Arial"/>
      <family val="2"/>
      <charset val="204"/>
    </font>
    <font>
      <sz val="14"/>
      <color indexed="8"/>
      <name val="Arial"/>
      <family val="2"/>
      <charset val="204"/>
    </font>
    <font>
      <sz val="16"/>
      <color indexed="12"/>
      <name val="Arial"/>
      <family val="2"/>
      <charset val="204"/>
    </font>
    <font>
      <b/>
      <sz val="10"/>
      <name val="Arial Cyr"/>
      <charset val="204"/>
    </font>
    <font>
      <b/>
      <sz val="11"/>
      <name val="Arial Cyr"/>
      <charset val="204"/>
    </font>
    <font>
      <b/>
      <sz val="8"/>
      <name val="Arial Cyr"/>
      <charset val="204"/>
    </font>
    <font>
      <sz val="10"/>
      <name val="Arial Cyr"/>
      <charset val="204"/>
    </font>
    <font>
      <sz val="10"/>
      <color indexed="12"/>
      <name val="Arial Cyr"/>
      <charset val="204"/>
    </font>
    <font>
      <b/>
      <sz val="10"/>
      <color indexed="10"/>
      <name val="Arial Cyr"/>
      <charset val="204"/>
    </font>
    <font>
      <b/>
      <sz val="11"/>
      <color indexed="10"/>
      <name val="Calibri"/>
      <family val="2"/>
      <charset val="204"/>
    </font>
    <font>
      <sz val="11"/>
      <color indexed="12"/>
      <name val="Calibri"/>
      <family val="2"/>
      <charset val="204"/>
    </font>
    <font>
      <b/>
      <sz val="11"/>
      <color indexed="12"/>
      <name val="Arial Cyr"/>
      <charset val="204"/>
    </font>
    <font>
      <sz val="16"/>
      <color indexed="12"/>
      <name val="Arial Cyr"/>
      <charset val="204"/>
    </font>
    <font>
      <sz val="14"/>
      <color indexed="12"/>
      <name val="Arial Cyr"/>
      <charset val="204"/>
    </font>
    <font>
      <b/>
      <sz val="18"/>
      <color indexed="10"/>
      <name val="Calibri"/>
      <family val="2"/>
      <charset val="204"/>
    </font>
    <font>
      <b/>
      <sz val="11"/>
      <color indexed="12"/>
      <name val="Calibri"/>
      <family val="2"/>
      <charset val="204"/>
    </font>
    <font>
      <b/>
      <sz val="10"/>
      <color indexed="8"/>
      <name val="Arial"/>
      <family val="2"/>
      <charset val="204"/>
    </font>
    <font>
      <sz val="12"/>
      <color indexed="12"/>
      <name val="Arial"/>
      <family val="2"/>
      <charset val="204"/>
    </font>
    <font>
      <b/>
      <sz val="16"/>
      <color indexed="8"/>
      <name val="Arial"/>
      <family val="2"/>
      <charset val="204"/>
    </font>
    <font>
      <b/>
      <sz val="11"/>
      <color indexed="12"/>
      <name val="Arial"/>
      <family val="2"/>
      <charset val="204"/>
    </font>
    <font>
      <b/>
      <sz val="16"/>
      <color indexed="8"/>
      <name val="Calibri"/>
      <family val="2"/>
      <charset val="204"/>
    </font>
    <font>
      <b/>
      <sz val="18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sz val="26"/>
      <color indexed="8"/>
      <name val="Arial"/>
      <family val="2"/>
      <charset val="204"/>
    </font>
    <font>
      <sz val="26"/>
      <color indexed="8"/>
      <name val="Calibri"/>
      <family val="2"/>
      <charset val="204"/>
    </font>
    <font>
      <sz val="16"/>
      <color indexed="8"/>
      <name val="Arial"/>
      <family val="2"/>
      <charset val="204"/>
    </font>
    <font>
      <sz val="16"/>
      <color indexed="8"/>
      <name val="Calibri"/>
      <family val="2"/>
      <charset val="204"/>
    </font>
    <font>
      <b/>
      <sz val="16"/>
      <color indexed="12"/>
      <name val="Arial"/>
      <family val="2"/>
      <charset val="204"/>
    </font>
    <font>
      <b/>
      <sz val="16"/>
      <color indexed="12"/>
      <name val="Calibri"/>
      <family val="2"/>
      <charset val="204"/>
    </font>
    <font>
      <b/>
      <sz val="22"/>
      <color indexed="10"/>
      <name val="Arial"/>
      <family val="2"/>
      <charset val="204"/>
    </font>
    <font>
      <b/>
      <sz val="14"/>
      <color indexed="53"/>
      <name val="Arial"/>
      <family val="2"/>
      <charset val="204"/>
    </font>
    <font>
      <b/>
      <sz val="18"/>
      <color indexed="10"/>
      <name val="Arial"/>
      <family val="2"/>
      <charset val="204"/>
    </font>
    <font>
      <b/>
      <sz val="14"/>
      <color indexed="8"/>
      <name val="Calibri"/>
      <family val="2"/>
      <charset val="204"/>
    </font>
    <font>
      <b/>
      <sz val="18"/>
      <color indexed="12"/>
      <name val="Arial"/>
      <family val="2"/>
      <charset val="204"/>
    </font>
    <font>
      <b/>
      <sz val="14"/>
      <color indexed="11"/>
      <name val="Arial"/>
      <family val="2"/>
      <charset val="204"/>
    </font>
    <font>
      <b/>
      <sz val="14"/>
      <color indexed="12"/>
      <name val="Calibri"/>
      <family val="2"/>
      <charset val="204"/>
    </font>
    <font>
      <sz val="18"/>
      <color indexed="10"/>
      <name val="Arial"/>
      <family val="2"/>
      <charset val="204"/>
    </font>
    <font>
      <sz val="8"/>
      <color indexed="8"/>
      <name val="Calibri"/>
      <family val="2"/>
      <charset val="204"/>
    </font>
    <font>
      <sz val="10"/>
      <color indexed="8"/>
      <name val="Arial Cyr"/>
      <charset val="204"/>
    </font>
    <font>
      <sz val="16"/>
      <color indexed="10"/>
      <name val="Arial"/>
      <family val="2"/>
      <charset val="204"/>
    </font>
    <font>
      <sz val="11"/>
      <color indexed="8"/>
      <name val="Arial"/>
      <family val="2"/>
      <charset val="204"/>
    </font>
    <font>
      <sz val="24"/>
      <color indexed="12"/>
      <name val="Arial"/>
      <family val="2"/>
      <charset val="204"/>
    </font>
    <font>
      <b/>
      <sz val="11"/>
      <name val="Arial"/>
      <family val="2"/>
      <charset val="204"/>
    </font>
    <font>
      <b/>
      <sz val="11"/>
      <color indexed="10"/>
      <name val="Arial"/>
      <family val="2"/>
      <charset val="204"/>
    </font>
    <font>
      <sz val="11"/>
      <name val="Arial"/>
      <family val="2"/>
      <charset val="204"/>
    </font>
    <font>
      <sz val="36"/>
      <color indexed="8"/>
      <name val="Arial"/>
      <family val="2"/>
      <charset val="204"/>
    </font>
    <font>
      <sz val="36"/>
      <color indexed="8"/>
      <name val="Calibri"/>
      <family val="2"/>
      <charset val="204"/>
    </font>
    <font>
      <b/>
      <sz val="10"/>
      <color indexed="12"/>
      <name val="Arial"/>
      <family val="2"/>
      <charset val="204"/>
    </font>
    <font>
      <b/>
      <sz val="11"/>
      <color indexed="63"/>
      <name val="Calibri"/>
      <family val="2"/>
      <charset val="204"/>
    </font>
    <font>
      <b/>
      <sz val="26"/>
      <color indexed="10"/>
      <name val="Arial"/>
      <family val="2"/>
      <charset val="204"/>
    </font>
    <font>
      <sz val="18"/>
      <color indexed="8"/>
      <name val="Arial"/>
      <family val="2"/>
      <charset val="204"/>
    </font>
    <font>
      <sz val="14"/>
      <color indexed="8"/>
      <name val="Arial"/>
      <family val="2"/>
    </font>
    <font>
      <sz val="8"/>
      <name val="Arial"/>
      <family val="2"/>
      <charset val="204"/>
    </font>
    <font>
      <b/>
      <sz val="18"/>
      <color indexed="53"/>
      <name val="Arial"/>
      <family val="2"/>
      <charset val="204"/>
    </font>
    <font>
      <b/>
      <sz val="18"/>
      <color indexed="17"/>
      <name val="Arial"/>
      <family val="2"/>
      <charset val="204"/>
    </font>
    <font>
      <sz val="15"/>
      <color indexed="8"/>
      <name val="Arial"/>
      <family val="2"/>
      <charset val="204"/>
    </font>
    <font>
      <sz val="15"/>
      <color indexed="8"/>
      <name val="Calibri"/>
      <family val="2"/>
      <charset val="204"/>
    </font>
    <font>
      <sz val="26"/>
      <color indexed="12"/>
      <name val="Arial"/>
      <family val="2"/>
      <charset val="204"/>
    </font>
    <font>
      <sz val="24"/>
      <color indexed="8"/>
      <name val="Arial"/>
      <family val="2"/>
      <charset val="204"/>
    </font>
    <font>
      <b/>
      <sz val="24"/>
      <color indexed="8"/>
      <name val="Arial"/>
      <family val="2"/>
      <charset val="204"/>
    </font>
    <font>
      <sz val="14"/>
      <color indexed="12"/>
      <name val="Arial"/>
      <family val="2"/>
      <charset val="204"/>
    </font>
    <font>
      <b/>
      <sz val="20"/>
      <color indexed="10"/>
      <name val="Arial"/>
      <family val="2"/>
      <charset val="204"/>
    </font>
    <font>
      <b/>
      <sz val="20"/>
      <color indexed="10"/>
      <name val="Calibri"/>
      <family val="2"/>
      <charset val="204"/>
    </font>
  </fonts>
  <fills count="12">
    <fill>
      <patternFill patternType="none"/>
    </fill>
    <fill>
      <patternFill patternType="gray125"/>
    </fill>
    <fill>
      <patternFill patternType="solid">
        <fgColor indexed="22"/>
      </patternFill>
    </fill>
    <fill>
      <patternFill patternType="solid">
        <fgColor indexed="9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27"/>
        <bgColor indexed="64"/>
      </patternFill>
    </fill>
  </fills>
  <borders count="64">
    <border>
      <left/>
      <right/>
      <top/>
      <bottom/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/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 style="thin">
        <color indexed="64"/>
      </bottom>
      <diagonal/>
    </border>
    <border>
      <left style="double">
        <color indexed="64"/>
      </left>
      <right/>
      <top style="thin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/>
      <right style="double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double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double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thin">
        <color indexed="64"/>
      </top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double">
        <color indexed="64"/>
      </top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</borders>
  <cellStyleXfs count="2">
    <xf numFmtId="0" fontId="0" fillId="0" borderId="0"/>
    <xf numFmtId="0" fontId="64" fillId="2" borderId="1" applyFont="0" applyFill="0" applyBorder="0" applyAlignment="0" applyProtection="0"/>
  </cellStyleXfs>
  <cellXfs count="336">
    <xf numFmtId="0" fontId="0" fillId="0" borderId="0" xfId="0"/>
    <xf numFmtId="0" fontId="2" fillId="0" borderId="0" xfId="0" applyFont="1"/>
    <xf numFmtId="0" fontId="2" fillId="3" borderId="2" xfId="0" applyFont="1" applyFill="1" applyBorder="1"/>
    <xf numFmtId="0" fontId="2" fillId="0" borderId="2" xfId="0" applyFont="1" applyFill="1" applyBorder="1"/>
    <xf numFmtId="0" fontId="2" fillId="0" borderId="0" xfId="0" applyNumberFormat="1" applyFont="1"/>
    <xf numFmtId="0" fontId="9" fillId="0" borderId="0" xfId="0" applyFont="1" applyFill="1"/>
    <xf numFmtId="0" fontId="19" fillId="0" borderId="2" xfId="0" applyFont="1" applyFill="1" applyBorder="1" applyAlignment="1">
      <alignment vertical="center" wrapText="1"/>
    </xf>
    <xf numFmtId="1" fontId="0" fillId="0" borderId="2" xfId="0" applyNumberFormat="1" applyFill="1" applyBorder="1" applyAlignment="1">
      <alignment horizontal="center" vertical="center" wrapText="1"/>
    </xf>
    <xf numFmtId="4" fontId="0" fillId="0" borderId="2" xfId="0" applyNumberFormat="1" applyFill="1" applyBorder="1" applyAlignment="1">
      <alignment horizontal="center" vertical="center" wrapText="1"/>
    </xf>
    <xf numFmtId="2" fontId="0" fillId="0" borderId="2" xfId="0" applyNumberFormat="1" applyFill="1" applyBorder="1" applyAlignment="1">
      <alignment horizontal="center" vertical="center" wrapText="1"/>
    </xf>
    <xf numFmtId="165" fontId="0" fillId="0" borderId="2" xfId="0" applyNumberForma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center" vertical="center" wrapText="1"/>
    </xf>
    <xf numFmtId="1" fontId="22" fillId="0" borderId="2" xfId="0" applyNumberFormat="1" applyFont="1" applyFill="1" applyBorder="1" applyAlignment="1">
      <alignment horizontal="center" vertical="center"/>
    </xf>
    <xf numFmtId="0" fontId="0" fillId="0" borderId="2" xfId="0" applyFill="1" applyBorder="1" applyAlignment="1">
      <alignment horizontal="center" vertical="center"/>
    </xf>
    <xf numFmtId="2" fontId="0" fillId="0" borderId="2" xfId="0" applyNumberFormat="1" applyFill="1" applyBorder="1" applyAlignment="1">
      <alignment horizontal="center" vertical="center"/>
    </xf>
    <xf numFmtId="0" fontId="0" fillId="0" borderId="3" xfId="0" applyBorder="1" applyAlignment="1">
      <alignment horizontal="center" vertical="center"/>
    </xf>
    <xf numFmtId="2" fontId="0" fillId="0" borderId="3" xfId="0" applyNumberFormat="1" applyBorder="1" applyAlignment="1">
      <alignment horizontal="center" vertical="center"/>
    </xf>
    <xf numFmtId="0" fontId="0" fillId="0" borderId="3" xfId="0" applyFill="1" applyBorder="1" applyAlignment="1">
      <alignment horizontal="center" vertical="center"/>
    </xf>
    <xf numFmtId="2" fontId="0" fillId="0" borderId="3" xfId="0" applyNumberFormat="1" applyFill="1" applyBorder="1" applyAlignment="1">
      <alignment horizontal="center" vertical="center"/>
    </xf>
    <xf numFmtId="0" fontId="19" fillId="0" borderId="0" xfId="0" applyFont="1" applyFill="1" applyBorder="1" applyAlignment="1">
      <alignment vertical="top" wrapText="1"/>
    </xf>
    <xf numFmtId="0" fontId="0" fillId="0" borderId="0" xfId="0" applyBorder="1" applyAlignment="1">
      <alignment horizontal="center"/>
    </xf>
    <xf numFmtId="165" fontId="0" fillId="0" borderId="0" xfId="0" applyNumberFormat="1" applyFill="1" applyBorder="1" applyAlignment="1">
      <alignment horizontal="center" vertical="top" wrapText="1"/>
    </xf>
    <xf numFmtId="0" fontId="0" fillId="0" borderId="0" xfId="0" applyFill="1" applyBorder="1" applyAlignment="1">
      <alignment horizontal="center"/>
    </xf>
    <xf numFmtId="0" fontId="26" fillId="0" borderId="0" xfId="0" applyFont="1"/>
    <xf numFmtId="0" fontId="28" fillId="0" borderId="0" xfId="0" applyFont="1" applyFill="1" applyBorder="1" applyAlignment="1"/>
    <xf numFmtId="0" fontId="28" fillId="4" borderId="2" xfId="0" applyFont="1" applyFill="1" applyBorder="1" applyAlignment="1">
      <alignment horizontal="center" vertical="center"/>
    </xf>
    <xf numFmtId="0" fontId="28" fillId="4" borderId="3" xfId="0" applyFont="1" applyFill="1" applyBorder="1" applyAlignment="1">
      <alignment horizontal="center" vertical="center"/>
    </xf>
    <xf numFmtId="0" fontId="31" fillId="0" borderId="4" xfId="0" applyFont="1" applyBorder="1" applyAlignment="1">
      <alignment horizontal="center"/>
    </xf>
    <xf numFmtId="0" fontId="17" fillId="0" borderId="2" xfId="0" applyFont="1" applyFill="1" applyBorder="1" applyAlignment="1">
      <alignment horizontal="center" vertical="center" wrapText="1"/>
    </xf>
    <xf numFmtId="0" fontId="32" fillId="3" borderId="2" xfId="0" applyFont="1" applyFill="1" applyBorder="1" applyAlignment="1">
      <alignment horizontal="center" vertical="center" wrapText="1"/>
    </xf>
    <xf numFmtId="0" fontId="3" fillId="0" borderId="2" xfId="0" applyFont="1" applyFill="1" applyBorder="1" applyAlignment="1">
      <alignment horizontal="center" vertical="center" wrapText="1"/>
    </xf>
    <xf numFmtId="0" fontId="10" fillId="0" borderId="2" xfId="0" applyFont="1" applyBorder="1" applyAlignment="1">
      <alignment horizontal="center" vertical="center" wrapText="1"/>
    </xf>
    <xf numFmtId="0" fontId="10" fillId="0" borderId="2" xfId="0" applyFont="1" applyFill="1" applyBorder="1" applyAlignment="1">
      <alignment horizontal="center" vertical="center" wrapText="1"/>
    </xf>
    <xf numFmtId="1" fontId="28" fillId="4" borderId="2" xfId="0" applyNumberFormat="1" applyFont="1" applyFill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/>
    </xf>
    <xf numFmtId="0" fontId="0" fillId="0" borderId="6" xfId="0" applyBorder="1" applyAlignment="1">
      <alignment vertical="center"/>
    </xf>
    <xf numFmtId="0" fontId="15" fillId="5" borderId="2" xfId="0" applyFont="1" applyFill="1" applyBorder="1" applyAlignment="1">
      <alignment horizontal="center" vertical="center" wrapText="1"/>
    </xf>
    <xf numFmtId="1" fontId="15" fillId="5" borderId="2" xfId="0" applyNumberFormat="1" applyFont="1" applyFill="1" applyBorder="1" applyAlignment="1">
      <alignment horizontal="center" vertical="center" wrapText="1"/>
    </xf>
    <xf numFmtId="0" fontId="35" fillId="5" borderId="2" xfId="0" applyFont="1" applyFill="1" applyBorder="1" applyAlignment="1">
      <alignment horizontal="center" vertical="center" wrapText="1"/>
    </xf>
    <xf numFmtId="164" fontId="15" fillId="5" borderId="2" xfId="0" applyNumberFormat="1" applyFont="1" applyFill="1" applyBorder="1" applyAlignment="1">
      <alignment horizontal="center" vertical="center" wrapText="1"/>
    </xf>
    <xf numFmtId="0" fontId="0" fillId="5" borderId="7" xfId="0" applyFont="1" applyFill="1" applyBorder="1" applyAlignment="1">
      <alignment horizontal="center"/>
    </xf>
    <xf numFmtId="0" fontId="0" fillId="5" borderId="2" xfId="0" applyFill="1" applyBorder="1" applyAlignment="1">
      <alignment horizontal="center" vertical="center"/>
    </xf>
    <xf numFmtId="0" fontId="19" fillId="5" borderId="2" xfId="0" applyFont="1" applyFill="1" applyBorder="1" applyAlignment="1">
      <alignment horizontal="center" vertical="center"/>
    </xf>
    <xf numFmtId="0" fontId="20" fillId="5" borderId="2" xfId="0" applyFont="1" applyFill="1" applyBorder="1" applyAlignment="1">
      <alignment horizontal="center" vertical="center" wrapText="1"/>
    </xf>
    <xf numFmtId="49" fontId="27" fillId="5" borderId="2" xfId="0" applyNumberFormat="1" applyFont="1" applyFill="1" applyBorder="1" applyAlignment="1">
      <alignment horizontal="center" vertical="center" wrapText="1"/>
    </xf>
    <xf numFmtId="0" fontId="20" fillId="5" borderId="2" xfId="0" applyFont="1" applyFill="1" applyBorder="1" applyAlignment="1">
      <alignment horizontal="center" vertical="center"/>
    </xf>
    <xf numFmtId="49" fontId="20" fillId="5" borderId="2" xfId="0" applyNumberFormat="1" applyFont="1" applyFill="1" applyBorder="1" applyAlignment="1">
      <alignment horizontal="center" vertical="center" wrapText="1"/>
    </xf>
    <xf numFmtId="0" fontId="24" fillId="0" borderId="0" xfId="0" applyFont="1" applyBorder="1" applyAlignment="1">
      <alignment horizontal="center" vertical="center"/>
    </xf>
    <xf numFmtId="0" fontId="0" fillId="0" borderId="0" xfId="0" applyBorder="1" applyAlignment="1">
      <alignment horizontal="center" vertical="center"/>
    </xf>
    <xf numFmtId="0" fontId="24" fillId="0" borderId="0" xfId="0" applyFont="1" applyBorder="1" applyAlignment="1">
      <alignment horizontal="left" vertical="center"/>
    </xf>
    <xf numFmtId="0" fontId="25" fillId="0" borderId="5" xfId="0" applyFont="1" applyBorder="1" applyAlignment="1">
      <alignment horizontal="left" vertical="center"/>
    </xf>
    <xf numFmtId="0" fontId="25" fillId="0" borderId="0" xfId="0" applyFont="1" applyBorder="1" applyAlignment="1">
      <alignment horizontal="center" vertical="center"/>
    </xf>
    <xf numFmtId="0" fontId="0" fillId="0" borderId="0" xfId="0" applyBorder="1" applyAlignment="1">
      <alignment vertical="center"/>
    </xf>
    <xf numFmtId="0" fontId="25" fillId="0" borderId="0" xfId="0" applyFont="1" applyBorder="1" applyAlignment="1">
      <alignment horizontal="left" vertical="center"/>
    </xf>
    <xf numFmtId="0" fontId="25" fillId="0" borderId="8" xfId="0" applyFont="1" applyBorder="1" applyAlignment="1">
      <alignment horizontal="center" vertical="center"/>
    </xf>
    <xf numFmtId="1" fontId="29" fillId="4" borderId="4" xfId="0" applyNumberFormat="1" applyFont="1" applyFill="1" applyBorder="1" applyAlignment="1">
      <alignment horizontal="center"/>
    </xf>
    <xf numFmtId="0" fontId="0" fillId="5" borderId="9" xfId="0" applyFont="1" applyFill="1" applyBorder="1" applyAlignment="1">
      <alignment horizontal="center"/>
    </xf>
    <xf numFmtId="0" fontId="10" fillId="5" borderId="2" xfId="0" applyNumberFormat="1" applyFont="1" applyFill="1" applyBorder="1" applyAlignment="1">
      <alignment horizontal="center" vertical="center" wrapText="1"/>
    </xf>
    <xf numFmtId="0" fontId="41" fillId="3" borderId="2" xfId="0" applyFont="1" applyFill="1" applyBorder="1" applyAlignment="1">
      <alignment horizontal="center" vertical="center" wrapText="1"/>
    </xf>
    <xf numFmtId="0" fontId="32" fillId="0" borderId="10" xfId="0" applyFont="1" applyFill="1" applyBorder="1" applyAlignment="1">
      <alignment horizontal="center" vertical="center" wrapText="1"/>
    </xf>
    <xf numFmtId="0" fontId="17" fillId="0" borderId="10" xfId="0" applyFont="1" applyFill="1" applyBorder="1" applyAlignment="1">
      <alignment horizontal="center" vertical="center" wrapText="1"/>
    </xf>
    <xf numFmtId="0" fontId="2" fillId="0" borderId="10" xfId="0" applyFont="1" applyBorder="1"/>
    <xf numFmtId="0" fontId="32" fillId="3" borderId="11" xfId="0" applyFont="1" applyFill="1" applyBorder="1" applyAlignment="1">
      <alignment horizontal="center" vertical="center" wrapText="1"/>
    </xf>
    <xf numFmtId="0" fontId="17" fillId="0" borderId="11" xfId="0" applyFont="1" applyFill="1" applyBorder="1" applyAlignment="1">
      <alignment horizontal="center" vertical="center" wrapText="1"/>
    </xf>
    <xf numFmtId="0" fontId="2" fillId="3" borderId="11" xfId="0" applyFont="1" applyFill="1" applyBorder="1"/>
    <xf numFmtId="0" fontId="3" fillId="0" borderId="10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2" fillId="0" borderId="10" xfId="0" applyFont="1" applyFill="1" applyBorder="1"/>
    <xf numFmtId="0" fontId="11" fillId="0" borderId="11" xfId="0" applyFont="1" applyFill="1" applyBorder="1" applyAlignment="1">
      <alignment horizontal="center" vertical="center" wrapText="1"/>
    </xf>
    <xf numFmtId="0" fontId="2" fillId="0" borderId="11" xfId="0" applyFont="1" applyFill="1" applyBorder="1"/>
    <xf numFmtId="1" fontId="17" fillId="6" borderId="12" xfId="0" applyNumberFormat="1" applyFont="1" applyFill="1" applyBorder="1" applyAlignment="1">
      <alignment horizontal="center" vertical="center" wrapText="1"/>
    </xf>
    <xf numFmtId="1" fontId="17" fillId="6" borderId="13" xfId="0" applyNumberFormat="1" applyFont="1" applyFill="1" applyBorder="1" applyAlignment="1">
      <alignment horizontal="center" vertical="center" wrapText="1"/>
    </xf>
    <xf numFmtId="1" fontId="17" fillId="6" borderId="14" xfId="0" applyNumberFormat="1" applyFont="1" applyFill="1" applyBorder="1" applyAlignment="1">
      <alignment horizontal="center" vertical="center" wrapText="1"/>
    </xf>
    <xf numFmtId="1" fontId="17" fillId="7" borderId="12" xfId="0" applyNumberFormat="1" applyFont="1" applyFill="1" applyBorder="1" applyAlignment="1">
      <alignment horizontal="center" vertical="center" wrapText="1"/>
    </xf>
    <xf numFmtId="1" fontId="17" fillId="7" borderId="13" xfId="0" applyNumberFormat="1" applyFont="1" applyFill="1" applyBorder="1" applyAlignment="1">
      <alignment horizontal="center" vertical="center" wrapText="1"/>
    </xf>
    <xf numFmtId="1" fontId="17" fillId="7" borderId="14" xfId="0" applyNumberFormat="1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2" fillId="4" borderId="0" xfId="0" applyFont="1" applyFill="1" applyBorder="1" applyAlignment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2" fillId="4" borderId="0" xfId="0" applyNumberFormat="1" applyFont="1" applyFill="1" applyBorder="1" applyAlignment="1">
      <alignment horizontal="center" vertical="center" wrapText="1"/>
    </xf>
    <xf numFmtId="0" fontId="41" fillId="0" borderId="2" xfId="0" applyFont="1" applyFill="1" applyBorder="1" applyAlignment="1">
      <alignment horizontal="center" vertical="center" wrapText="1"/>
    </xf>
    <xf numFmtId="1" fontId="17" fillId="8" borderId="2" xfId="0" applyNumberFormat="1" applyFont="1" applyFill="1" applyBorder="1" applyAlignment="1">
      <alignment horizontal="center" vertical="center" wrapText="1"/>
    </xf>
    <xf numFmtId="0" fontId="11" fillId="0" borderId="3" xfId="0" applyFont="1" applyFill="1" applyBorder="1" applyAlignment="1">
      <alignment horizontal="center" vertical="center" wrapText="1"/>
    </xf>
    <xf numFmtId="0" fontId="10" fillId="0" borderId="3" xfId="0" applyFont="1" applyFill="1" applyBorder="1" applyAlignment="1">
      <alignment horizontal="center" vertical="center" wrapText="1"/>
    </xf>
    <xf numFmtId="0" fontId="2" fillId="0" borderId="3" xfId="0" applyFont="1" applyFill="1" applyBorder="1"/>
    <xf numFmtId="0" fontId="10" fillId="5" borderId="2" xfId="0" applyFont="1" applyFill="1" applyBorder="1" applyAlignment="1">
      <alignment horizontal="center" vertical="center" wrapText="1"/>
    </xf>
    <xf numFmtId="0" fontId="2" fillId="8" borderId="0" xfId="0" applyFont="1" applyFill="1"/>
    <xf numFmtId="0" fontId="2" fillId="8" borderId="0" xfId="0" applyFont="1" applyFill="1" applyBorder="1"/>
    <xf numFmtId="0" fontId="39" fillId="8" borderId="0" xfId="0" applyFont="1" applyFill="1" applyBorder="1" applyAlignment="1">
      <alignment horizontal="center" vertical="center" wrapText="1"/>
    </xf>
    <xf numFmtId="0" fontId="10" fillId="3" borderId="2" xfId="0" applyFont="1" applyFill="1" applyBorder="1" applyAlignment="1">
      <alignment horizontal="center" vertical="center" wrapText="1"/>
    </xf>
    <xf numFmtId="49" fontId="10" fillId="0" borderId="2" xfId="0" applyNumberFormat="1" applyFont="1" applyFill="1" applyBorder="1" applyAlignment="1">
      <alignment horizontal="center" vertical="center" wrapText="1"/>
    </xf>
    <xf numFmtId="49" fontId="10" fillId="0" borderId="11" xfId="0" applyNumberFormat="1" applyFont="1" applyFill="1" applyBorder="1" applyAlignment="1">
      <alignment horizontal="center" vertical="center" wrapText="1"/>
    </xf>
    <xf numFmtId="0" fontId="2" fillId="0" borderId="15" xfId="0" applyFont="1" applyBorder="1"/>
    <xf numFmtId="0" fontId="2" fillId="0" borderId="0" xfId="0" applyFont="1" applyBorder="1"/>
    <xf numFmtId="0" fontId="2" fillId="0" borderId="16" xfId="0" applyFont="1" applyBorder="1"/>
    <xf numFmtId="0" fontId="2" fillId="0" borderId="17" xfId="0" applyFont="1" applyBorder="1"/>
    <xf numFmtId="0" fontId="2" fillId="0" borderId="18" xfId="0" applyFont="1" applyBorder="1"/>
    <xf numFmtId="0" fontId="2" fillId="4" borderId="17" xfId="0" applyFont="1" applyFill="1" applyBorder="1" applyAlignment="1">
      <alignment horizontal="center" vertical="center" wrapText="1"/>
    </xf>
    <xf numFmtId="0" fontId="16" fillId="5" borderId="19" xfId="0" applyFont="1" applyFill="1" applyBorder="1" applyAlignment="1">
      <alignment horizontal="center" vertical="center" wrapText="1"/>
    </xf>
    <xf numFmtId="0" fontId="5" fillId="5" borderId="20" xfId="0" applyFont="1" applyFill="1" applyBorder="1" applyAlignment="1">
      <alignment horizontal="center" vertical="center" wrapText="1"/>
    </xf>
    <xf numFmtId="0" fontId="5" fillId="5" borderId="19" xfId="0" applyFont="1" applyFill="1" applyBorder="1" applyAlignment="1">
      <alignment horizontal="center" vertical="center" wrapText="1"/>
    </xf>
    <xf numFmtId="0" fontId="38" fillId="5" borderId="21" xfId="0" applyFont="1" applyFill="1" applyBorder="1" applyAlignment="1">
      <alignment horizontal="center"/>
    </xf>
    <xf numFmtId="0" fontId="2" fillId="5" borderId="22" xfId="0" applyFont="1" applyFill="1" applyBorder="1"/>
    <xf numFmtId="0" fontId="36" fillId="5" borderId="23" xfId="0" applyFont="1" applyFill="1" applyBorder="1" applyAlignment="1">
      <alignment horizontal="right"/>
    </xf>
    <xf numFmtId="0" fontId="2" fillId="0" borderId="23" xfId="0" applyFont="1" applyBorder="1"/>
    <xf numFmtId="0" fontId="2" fillId="8" borderId="23" xfId="0" applyFont="1" applyFill="1" applyBorder="1"/>
    <xf numFmtId="0" fontId="2" fillId="8" borderId="24" xfId="0" applyFont="1" applyFill="1" applyBorder="1"/>
    <xf numFmtId="0" fontId="41" fillId="8" borderId="25" xfId="0" applyFont="1" applyFill="1" applyBorder="1" applyAlignment="1">
      <alignment horizontal="center" vertical="center" wrapText="1"/>
    </xf>
    <xf numFmtId="0" fontId="42" fillId="8" borderId="25" xfId="0" applyFont="1" applyFill="1" applyBorder="1" applyAlignment="1">
      <alignment horizontal="center" vertical="center" wrapText="1"/>
    </xf>
    <xf numFmtId="0" fontId="2" fillId="8" borderId="25" xfId="0" applyFont="1" applyFill="1" applyBorder="1"/>
    <xf numFmtId="0" fontId="39" fillId="8" borderId="25" xfId="0" applyFont="1" applyFill="1" applyBorder="1" applyAlignment="1">
      <alignment horizontal="center" vertical="center" wrapText="1"/>
    </xf>
    <xf numFmtId="0" fontId="40" fillId="8" borderId="25" xfId="0" applyFont="1" applyFill="1" applyBorder="1" applyAlignment="1">
      <alignment horizontal="center" vertical="center" wrapText="1"/>
    </xf>
    <xf numFmtId="0" fontId="2" fillId="0" borderId="0" xfId="0" applyFont="1" applyFill="1"/>
    <xf numFmtId="0" fontId="0" fillId="0" borderId="0" xfId="0" applyAlignment="1">
      <alignment horizontal="center"/>
    </xf>
    <xf numFmtId="0" fontId="24" fillId="0" borderId="8" xfId="0" applyFont="1" applyBorder="1" applyAlignment="1">
      <alignment horizontal="center" vertical="center"/>
    </xf>
    <xf numFmtId="0" fontId="29" fillId="4" borderId="4" xfId="0" applyFont="1" applyFill="1" applyBorder="1" applyAlignment="1">
      <alignment horizontal="center"/>
    </xf>
    <xf numFmtId="0" fontId="53" fillId="0" borderId="5" xfId="0" applyFont="1" applyBorder="1" applyAlignment="1">
      <alignment horizontal="center" vertical="center"/>
    </xf>
    <xf numFmtId="4" fontId="1" fillId="0" borderId="2" xfId="0" applyNumberFormat="1" applyFont="1" applyFill="1" applyBorder="1" applyAlignment="1">
      <alignment horizontal="center" vertical="center" wrapText="1"/>
    </xf>
    <xf numFmtId="2" fontId="1" fillId="0" borderId="2" xfId="0" applyNumberFormat="1" applyFont="1" applyFill="1" applyBorder="1" applyAlignment="1">
      <alignment horizontal="center" vertical="center"/>
    </xf>
    <xf numFmtId="165" fontId="1" fillId="0" borderId="2" xfId="0" applyNumberFormat="1" applyFont="1" applyFill="1" applyBorder="1" applyAlignment="1">
      <alignment horizontal="center" vertical="center" wrapText="1"/>
    </xf>
    <xf numFmtId="1" fontId="54" fillId="0" borderId="2" xfId="0" applyNumberFormat="1" applyFont="1" applyFill="1" applyBorder="1" applyAlignment="1">
      <alignment horizontal="center" vertical="center" wrapText="1"/>
    </xf>
    <xf numFmtId="1" fontId="54" fillId="0" borderId="2" xfId="0" applyNumberFormat="1" applyFont="1" applyFill="1" applyBorder="1" applyAlignment="1">
      <alignment horizontal="center" vertical="center"/>
    </xf>
    <xf numFmtId="0" fontId="5" fillId="3" borderId="2" xfId="0" applyFont="1" applyFill="1" applyBorder="1" applyAlignment="1">
      <alignment horizontal="center" wrapText="1"/>
    </xf>
    <xf numFmtId="0" fontId="2" fillId="5" borderId="20" xfId="0" applyFont="1" applyFill="1" applyBorder="1"/>
    <xf numFmtId="0" fontId="2" fillId="5" borderId="6" xfId="0" applyFont="1" applyFill="1" applyBorder="1"/>
    <xf numFmtId="0" fontId="2" fillId="5" borderId="26" xfId="0" applyFont="1" applyFill="1" applyBorder="1"/>
    <xf numFmtId="2" fontId="29" fillId="4" borderId="4" xfId="0" applyNumberFormat="1" applyFont="1" applyFill="1" applyBorder="1" applyAlignment="1">
      <alignment horizontal="center"/>
    </xf>
    <xf numFmtId="0" fontId="5" fillId="5" borderId="2" xfId="0" applyFont="1" applyFill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2" fillId="0" borderId="2" xfId="0" applyFont="1" applyBorder="1"/>
    <xf numFmtId="0" fontId="2" fillId="8" borderId="16" xfId="0" applyFont="1" applyFill="1" applyBorder="1"/>
    <xf numFmtId="1" fontId="17" fillId="6" borderId="2" xfId="0" applyNumberFormat="1" applyFont="1" applyFill="1" applyBorder="1" applyAlignment="1">
      <alignment horizontal="center" vertical="center" wrapText="1"/>
    </xf>
    <xf numFmtId="1" fontId="17" fillId="9" borderId="2" xfId="0" applyNumberFormat="1" applyFont="1" applyFill="1" applyBorder="1" applyAlignment="1">
      <alignment horizontal="center" vertical="center" wrapText="1"/>
    </xf>
    <xf numFmtId="0" fontId="25" fillId="0" borderId="2" xfId="0" applyFont="1" applyBorder="1" applyAlignment="1">
      <alignment horizontal="center" vertical="center"/>
    </xf>
    <xf numFmtId="1" fontId="56" fillId="3" borderId="2" xfId="0" applyNumberFormat="1" applyFont="1" applyFill="1" applyBorder="1" applyAlignment="1">
      <alignment horizontal="center" vertical="center" wrapText="1"/>
    </xf>
    <xf numFmtId="0" fontId="25" fillId="0" borderId="27" xfId="0" applyFont="1" applyBorder="1" applyAlignment="1">
      <alignment horizontal="center" vertical="center"/>
    </xf>
    <xf numFmtId="0" fontId="25" fillId="0" borderId="9" xfId="0" applyFont="1" applyBorder="1" applyAlignment="1">
      <alignment horizontal="center" vertical="center"/>
    </xf>
    <xf numFmtId="0" fontId="2" fillId="0" borderId="28" xfId="0" applyFont="1" applyBorder="1"/>
    <xf numFmtId="0" fontId="2" fillId="0" borderId="29" xfId="0" applyFont="1" applyBorder="1"/>
    <xf numFmtId="0" fontId="2" fillId="0" borderId="30" xfId="0" applyFont="1" applyBorder="1"/>
    <xf numFmtId="1" fontId="17" fillId="6" borderId="31" xfId="0" applyNumberFormat="1" applyFont="1" applyFill="1" applyBorder="1" applyAlignment="1">
      <alignment horizontal="center" vertical="center" wrapText="1"/>
    </xf>
    <xf numFmtId="164" fontId="57" fillId="0" borderId="2" xfId="0" applyNumberFormat="1" applyFont="1" applyFill="1" applyBorder="1" applyAlignment="1">
      <alignment horizontal="center" vertical="center"/>
    </xf>
    <xf numFmtId="0" fontId="19" fillId="0" borderId="2" xfId="0" applyFont="1" applyFill="1" applyBorder="1" applyAlignment="1">
      <alignment horizontal="left" vertical="center" wrapText="1"/>
    </xf>
    <xf numFmtId="0" fontId="0" fillId="0" borderId="0" xfId="0" applyBorder="1" applyAlignment="1">
      <alignment horizontal="left" vertical="center"/>
    </xf>
    <xf numFmtId="0" fontId="0" fillId="0" borderId="6" xfId="0" applyBorder="1" applyAlignment="1">
      <alignment horizontal="left" vertical="center"/>
    </xf>
    <xf numFmtId="0" fontId="32" fillId="0" borderId="2" xfId="0" applyFont="1" applyFill="1" applyBorder="1" applyAlignment="1">
      <alignment horizontal="left" vertical="center" wrapText="1"/>
    </xf>
    <xf numFmtId="0" fontId="56" fillId="0" borderId="0" xfId="0" applyFont="1"/>
    <xf numFmtId="49" fontId="58" fillId="5" borderId="2" xfId="0" applyNumberFormat="1" applyFont="1" applyFill="1" applyBorder="1" applyAlignment="1">
      <alignment horizontal="center" vertical="center" wrapText="1"/>
    </xf>
    <xf numFmtId="0" fontId="59" fillId="0" borderId="0" xfId="0" applyFont="1" applyBorder="1" applyAlignment="1">
      <alignment horizontal="left" vertical="center"/>
    </xf>
    <xf numFmtId="3" fontId="56" fillId="0" borderId="2" xfId="0" applyNumberFormat="1" applyFont="1" applyFill="1" applyBorder="1" applyAlignment="1">
      <alignment horizontal="center" vertical="center"/>
    </xf>
    <xf numFmtId="0" fontId="59" fillId="0" borderId="0" xfId="0" applyFont="1" applyBorder="1" applyAlignment="1">
      <alignment horizontal="center" vertical="center"/>
    </xf>
    <xf numFmtId="0" fontId="59" fillId="0" borderId="5" xfId="0" applyFont="1" applyBorder="1" applyAlignment="1">
      <alignment horizontal="left" vertical="center"/>
    </xf>
    <xf numFmtId="1" fontId="60" fillId="0" borderId="0" xfId="0" applyNumberFormat="1" applyFont="1" applyBorder="1" applyAlignment="1">
      <alignment horizontal="center" vertical="center"/>
    </xf>
    <xf numFmtId="0" fontId="35" fillId="0" borderId="4" xfId="0" applyFont="1" applyBorder="1" applyAlignment="1">
      <alignment horizontal="center"/>
    </xf>
    <xf numFmtId="0" fontId="2" fillId="5" borderId="17" xfId="0" applyFont="1" applyFill="1" applyBorder="1"/>
    <xf numFmtId="0" fontId="2" fillId="5" borderId="0" xfId="0" applyFont="1" applyFill="1" applyBorder="1"/>
    <xf numFmtId="0" fontId="2" fillId="5" borderId="16" xfId="0" applyFont="1" applyFill="1" applyBorder="1"/>
    <xf numFmtId="0" fontId="42" fillId="5" borderId="17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16" xfId="0" applyFont="1" applyFill="1" applyBorder="1" applyAlignment="1">
      <alignment horizontal="center" vertical="center" wrapText="1"/>
    </xf>
    <xf numFmtId="0" fontId="52" fillId="5" borderId="22" xfId="0" applyFont="1" applyFill="1" applyBorder="1" applyAlignment="1">
      <alignment horizontal="center" vertical="center"/>
    </xf>
    <xf numFmtId="0" fontId="2" fillId="5" borderId="23" xfId="0" applyFont="1" applyFill="1" applyBorder="1"/>
    <xf numFmtId="0" fontId="2" fillId="5" borderId="32" xfId="0" applyFont="1" applyFill="1" applyBorder="1"/>
    <xf numFmtId="0" fontId="41" fillId="0" borderId="2" xfId="0" applyFont="1" applyBorder="1" applyAlignment="1">
      <alignment horizontal="center" vertical="center" wrapText="1"/>
    </xf>
    <xf numFmtId="0" fontId="32" fillId="0" borderId="2" xfId="0" applyFont="1" applyFill="1" applyBorder="1" applyAlignment="1">
      <alignment horizontal="center" vertical="center" wrapText="1"/>
    </xf>
    <xf numFmtId="0" fontId="2" fillId="3" borderId="0" xfId="0" applyFont="1" applyFill="1" applyBorder="1"/>
    <xf numFmtId="0" fontId="65" fillId="0" borderId="10" xfId="0" applyNumberFormat="1" applyFont="1" applyFill="1" applyBorder="1" applyAlignment="1">
      <alignment horizontal="center" vertical="center"/>
    </xf>
    <xf numFmtId="0" fontId="65" fillId="0" borderId="2" xfId="0" applyNumberFormat="1" applyFont="1" applyFill="1" applyBorder="1" applyAlignment="1">
      <alignment horizontal="center" vertical="center"/>
    </xf>
    <xf numFmtId="0" fontId="65" fillId="0" borderId="3" xfId="0" applyNumberFormat="1" applyFont="1" applyFill="1" applyBorder="1" applyAlignment="1">
      <alignment horizontal="center" vertical="center"/>
    </xf>
    <xf numFmtId="0" fontId="65" fillId="0" borderId="11" xfId="0" applyNumberFormat="1" applyFont="1" applyFill="1" applyBorder="1" applyAlignment="1">
      <alignment horizontal="center" vertical="center"/>
    </xf>
    <xf numFmtId="0" fontId="65" fillId="0" borderId="2" xfId="0" applyNumberFormat="1" applyFont="1" applyFill="1" applyBorder="1" applyAlignment="1">
      <alignment horizontal="center" vertical="center" wrapText="1"/>
    </xf>
    <xf numFmtId="49" fontId="5" fillId="0" borderId="2" xfId="0" applyNumberFormat="1" applyFont="1" applyFill="1" applyBorder="1" applyAlignment="1">
      <alignment horizontal="center" vertical="center" wrapText="1"/>
    </xf>
    <xf numFmtId="0" fontId="5" fillId="3" borderId="10" xfId="0" applyFont="1" applyFill="1" applyBorder="1" applyAlignment="1">
      <alignment horizontal="center" wrapText="1"/>
    </xf>
    <xf numFmtId="1" fontId="47" fillId="0" borderId="10" xfId="0" applyNumberFormat="1" applyFont="1" applyFill="1" applyBorder="1" applyAlignment="1">
      <alignment horizontal="center" vertical="center" wrapText="1"/>
    </xf>
    <xf numFmtId="1" fontId="47" fillId="0" borderId="2" xfId="0" applyNumberFormat="1" applyFont="1" applyFill="1" applyBorder="1" applyAlignment="1">
      <alignment horizontal="center" vertical="center" wrapText="1"/>
    </xf>
    <xf numFmtId="1" fontId="47" fillId="0" borderId="3" xfId="0" applyNumberFormat="1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wrapText="1"/>
    </xf>
    <xf numFmtId="1" fontId="47" fillId="3" borderId="2" xfId="0" applyNumberFormat="1" applyFont="1" applyFill="1" applyBorder="1" applyAlignment="1">
      <alignment horizontal="center" vertical="center" wrapText="1"/>
    </xf>
    <xf numFmtId="1" fontId="67" fillId="9" borderId="2" xfId="0" applyNumberFormat="1" applyFont="1" applyFill="1" applyBorder="1" applyAlignment="1">
      <alignment horizontal="center" vertical="center" wrapText="1"/>
    </xf>
    <xf numFmtId="0" fontId="17" fillId="0" borderId="2" xfId="0" applyNumberFormat="1" applyFont="1" applyFill="1" applyBorder="1" applyAlignment="1">
      <alignment horizontal="center" vertical="center" wrapText="1"/>
    </xf>
    <xf numFmtId="0" fontId="10" fillId="0" borderId="2" xfId="0" applyNumberFormat="1" applyFont="1" applyFill="1" applyBorder="1" applyAlignment="1">
      <alignment horizontal="center" vertical="center" wrapText="1"/>
    </xf>
    <xf numFmtId="0" fontId="68" fillId="0" borderId="2" xfId="0" applyFont="1" applyFill="1" applyBorder="1" applyAlignment="1" applyProtection="1">
      <alignment horizontal="center" vertical="center"/>
      <protection hidden="1"/>
    </xf>
    <xf numFmtId="166" fontId="56" fillId="0" borderId="2" xfId="0" applyNumberFormat="1" applyFont="1" applyFill="1" applyBorder="1" applyAlignment="1">
      <alignment horizontal="center" vertical="center"/>
    </xf>
    <xf numFmtId="0" fontId="32" fillId="0" borderId="2" xfId="0" applyNumberFormat="1" applyFont="1" applyFill="1" applyBorder="1" applyAlignment="1">
      <alignment horizontal="left" vertical="center" wrapText="1"/>
    </xf>
    <xf numFmtId="1" fontId="17" fillId="10" borderId="12" xfId="0" applyNumberFormat="1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1" fontId="17" fillId="10" borderId="14" xfId="0" applyNumberFormat="1" applyFont="1" applyFill="1" applyBorder="1" applyAlignment="1">
      <alignment horizontal="center" vertical="center" wrapText="1"/>
    </xf>
    <xf numFmtId="0" fontId="16" fillId="0" borderId="11" xfId="0" applyFont="1" applyFill="1" applyBorder="1" applyAlignment="1">
      <alignment horizontal="center" vertical="center" wrapText="1"/>
    </xf>
    <xf numFmtId="164" fontId="66" fillId="0" borderId="10" xfId="0" applyNumberFormat="1" applyFont="1" applyFill="1" applyBorder="1" applyAlignment="1">
      <alignment horizontal="center" vertical="center"/>
    </xf>
    <xf numFmtId="164" fontId="66" fillId="0" borderId="2" xfId="0" applyNumberFormat="1" applyFont="1" applyFill="1" applyBorder="1" applyAlignment="1">
      <alignment horizontal="center" vertical="center"/>
    </xf>
    <xf numFmtId="164" fontId="66" fillId="0" borderId="3" xfId="0" applyNumberFormat="1" applyFont="1" applyFill="1" applyBorder="1" applyAlignment="1">
      <alignment horizontal="center" vertical="center"/>
    </xf>
    <xf numFmtId="164" fontId="66" fillId="0" borderId="33" xfId="0" applyNumberFormat="1" applyFont="1" applyFill="1" applyBorder="1" applyAlignment="1">
      <alignment horizontal="center" vertical="center"/>
    </xf>
    <xf numFmtId="164" fontId="66" fillId="0" borderId="11" xfId="0" applyNumberFormat="1" applyFont="1" applyFill="1" applyBorder="1" applyAlignment="1">
      <alignment horizontal="center" vertical="center"/>
    </xf>
    <xf numFmtId="164" fontId="57" fillId="0" borderId="33" xfId="0" applyNumberFormat="1" applyFont="1" applyFill="1" applyBorder="1" applyAlignment="1">
      <alignment horizontal="center" vertical="center"/>
    </xf>
    <xf numFmtId="0" fontId="66" fillId="0" borderId="10" xfId="0" applyFont="1" applyFill="1" applyBorder="1" applyAlignment="1">
      <alignment horizontal="center" vertical="center" wrapText="1"/>
    </xf>
    <xf numFmtId="0" fontId="66" fillId="0" borderId="2" xfId="0" applyFont="1" applyFill="1" applyBorder="1" applyAlignment="1">
      <alignment horizontal="center" vertical="center" wrapText="1"/>
    </xf>
    <xf numFmtId="0" fontId="66" fillId="0" borderId="3" xfId="0" applyFont="1" applyFill="1" applyBorder="1" applyAlignment="1">
      <alignment horizontal="center" vertical="center" wrapText="1"/>
    </xf>
    <xf numFmtId="0" fontId="66" fillId="0" borderId="11" xfId="0" applyFont="1" applyFill="1" applyBorder="1" applyAlignment="1">
      <alignment horizontal="center" vertical="center" wrapText="1"/>
    </xf>
    <xf numFmtId="0" fontId="66" fillId="3" borderId="10" xfId="0" applyFont="1" applyFill="1" applyBorder="1" applyAlignment="1">
      <alignment horizontal="center" vertical="center" wrapText="1"/>
    </xf>
    <xf numFmtId="0" fontId="66" fillId="3" borderId="2" xfId="0" applyFont="1" applyFill="1" applyBorder="1" applyAlignment="1">
      <alignment horizontal="center" vertical="center" wrapText="1"/>
    </xf>
    <xf numFmtId="0" fontId="66" fillId="3" borderId="11" xfId="0" applyFont="1" applyFill="1" applyBorder="1" applyAlignment="1">
      <alignment horizontal="center" vertical="center" wrapText="1"/>
    </xf>
    <xf numFmtId="1" fontId="41" fillId="3" borderId="2" xfId="0" applyNumberFormat="1" applyFont="1" applyFill="1" applyBorder="1" applyAlignment="1">
      <alignment horizontal="center" vertical="center" wrapText="1"/>
    </xf>
    <xf numFmtId="1" fontId="71" fillId="0" borderId="10" xfId="0" applyNumberFormat="1" applyFont="1" applyFill="1" applyBorder="1" applyAlignment="1">
      <alignment horizontal="center" vertical="center" wrapText="1"/>
    </xf>
    <xf numFmtId="1" fontId="71" fillId="3" borderId="2" xfId="0" applyNumberFormat="1" applyFont="1" applyFill="1" applyBorder="1" applyAlignment="1">
      <alignment horizontal="center" vertical="center" wrapText="1"/>
    </xf>
    <xf numFmtId="1" fontId="71" fillId="3" borderId="11" xfId="0" applyNumberFormat="1" applyFont="1" applyFill="1" applyBorder="1" applyAlignment="1">
      <alignment horizontal="center" vertical="center" wrapText="1"/>
    </xf>
    <xf numFmtId="1" fontId="71" fillId="3" borderId="10" xfId="0" applyNumberFormat="1" applyFont="1" applyFill="1" applyBorder="1" applyAlignment="1">
      <alignment horizontal="center" vertical="center" wrapText="1"/>
    </xf>
    <xf numFmtId="1" fontId="71" fillId="0" borderId="11" xfId="0" applyNumberFormat="1" applyFont="1" applyFill="1" applyBorder="1" applyAlignment="1">
      <alignment horizontal="center" vertical="center" wrapText="1"/>
    </xf>
    <xf numFmtId="166" fontId="72" fillId="0" borderId="2" xfId="0" applyNumberFormat="1" applyFont="1" applyFill="1" applyBorder="1" applyAlignment="1">
      <alignment horizontal="center" vertical="center"/>
    </xf>
    <xf numFmtId="0" fontId="41" fillId="3" borderId="2" xfId="0" applyFont="1" applyFill="1" applyBorder="1" applyAlignment="1">
      <alignment horizontal="center" vertical="center"/>
    </xf>
    <xf numFmtId="0" fontId="34" fillId="3" borderId="2" xfId="0" applyFont="1" applyFill="1" applyBorder="1" applyAlignment="1">
      <alignment horizontal="center" vertical="center"/>
    </xf>
    <xf numFmtId="164" fontId="73" fillId="0" borderId="34" xfId="0" applyNumberFormat="1" applyFont="1" applyFill="1" applyBorder="1" applyAlignment="1">
      <alignment horizontal="center" vertical="center"/>
    </xf>
    <xf numFmtId="164" fontId="73" fillId="0" borderId="2" xfId="0" applyNumberFormat="1" applyFont="1" applyFill="1" applyBorder="1" applyAlignment="1">
      <alignment horizontal="center" vertical="center"/>
    </xf>
    <xf numFmtId="164" fontId="73" fillId="0" borderId="33" xfId="0" applyNumberFormat="1" applyFont="1" applyFill="1" applyBorder="1" applyAlignment="1">
      <alignment horizontal="center" vertical="center"/>
    </xf>
    <xf numFmtId="164" fontId="73" fillId="0" borderId="11" xfId="0" applyNumberFormat="1" applyFont="1" applyFill="1" applyBorder="1" applyAlignment="1">
      <alignment horizontal="center" vertical="center"/>
    </xf>
    <xf numFmtId="164" fontId="73" fillId="0" borderId="35" xfId="0" applyNumberFormat="1" applyFont="1" applyFill="1" applyBorder="1" applyAlignment="1">
      <alignment horizontal="center" vertical="center"/>
    </xf>
    <xf numFmtId="164" fontId="73" fillId="0" borderId="5" xfId="0" applyNumberFormat="1" applyFont="1" applyFill="1" applyBorder="1" applyAlignment="1">
      <alignment horizontal="center" vertical="center"/>
    </xf>
    <xf numFmtId="164" fontId="73" fillId="0" borderId="36" xfId="0" applyNumberFormat="1" applyFont="1" applyFill="1" applyBorder="1" applyAlignment="1">
      <alignment horizontal="center" vertical="center"/>
    </xf>
    <xf numFmtId="164" fontId="73" fillId="0" borderId="37" xfId="0" applyNumberFormat="1" applyFont="1" applyFill="1" applyBorder="1" applyAlignment="1">
      <alignment horizontal="center" vertical="center"/>
    </xf>
    <xf numFmtId="164" fontId="73" fillId="0" borderId="3" xfId="0" applyNumberFormat="1" applyFont="1" applyFill="1" applyBorder="1" applyAlignment="1">
      <alignment horizontal="center" vertical="center"/>
    </xf>
    <xf numFmtId="164" fontId="74" fillId="5" borderId="38" xfId="0" applyNumberFormat="1" applyFont="1" applyFill="1" applyBorder="1" applyAlignment="1">
      <alignment horizontal="center" vertical="center"/>
    </xf>
    <xf numFmtId="164" fontId="74" fillId="5" borderId="39" xfId="0" applyNumberFormat="1" applyFont="1" applyFill="1" applyBorder="1" applyAlignment="1">
      <alignment horizontal="center" vertical="center"/>
    </xf>
    <xf numFmtId="164" fontId="74" fillId="5" borderId="40" xfId="0" applyNumberFormat="1" applyFont="1" applyFill="1" applyBorder="1" applyAlignment="1">
      <alignment horizontal="center" vertical="center"/>
    </xf>
    <xf numFmtId="164" fontId="74" fillId="5" borderId="41" xfId="0" applyNumberFormat="1" applyFont="1" applyFill="1" applyBorder="1" applyAlignment="1">
      <alignment horizontal="center" vertical="center"/>
    </xf>
    <xf numFmtId="0" fontId="74" fillId="0" borderId="0" xfId="0" applyFont="1"/>
    <xf numFmtId="0" fontId="74" fillId="5" borderId="42" xfId="0" applyFont="1" applyFill="1" applyBorder="1"/>
    <xf numFmtId="0" fontId="74" fillId="4" borderId="15" xfId="0" applyFont="1" applyFill="1" applyBorder="1"/>
    <xf numFmtId="0" fontId="74" fillId="11" borderId="3" xfId="0" applyFont="1" applyFill="1" applyBorder="1"/>
    <xf numFmtId="164" fontId="57" fillId="11" borderId="2" xfId="0" applyNumberFormat="1" applyFont="1" applyFill="1" applyBorder="1" applyAlignment="1">
      <alignment horizontal="center" vertical="center"/>
    </xf>
    <xf numFmtId="164" fontId="74" fillId="5" borderId="2" xfId="0" applyNumberFormat="1" applyFont="1" applyFill="1" applyBorder="1" applyAlignment="1">
      <alignment horizontal="center" vertical="center"/>
    </xf>
    <xf numFmtId="164" fontId="57" fillId="5" borderId="3" xfId="0" applyNumberFormat="1" applyFont="1" applyFill="1" applyBorder="1" applyAlignment="1">
      <alignment horizontal="center" vertical="center"/>
    </xf>
    <xf numFmtId="164" fontId="75" fillId="5" borderId="2" xfId="0" applyNumberFormat="1" applyFont="1" applyFill="1" applyBorder="1" applyAlignment="1">
      <alignment horizontal="center"/>
    </xf>
    <xf numFmtId="164" fontId="65" fillId="0" borderId="2" xfId="0" applyNumberFormat="1" applyFont="1" applyFill="1" applyBorder="1" applyAlignment="1">
      <alignment horizontal="center" vertical="center"/>
    </xf>
    <xf numFmtId="1" fontId="17" fillId="3" borderId="2" xfId="0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horizontal="center" vertical="center" wrapText="1"/>
    </xf>
    <xf numFmtId="0" fontId="17" fillId="3" borderId="2" xfId="0" applyFont="1" applyFill="1" applyBorder="1" applyAlignment="1">
      <alignment horizontal="center" vertical="center"/>
    </xf>
    <xf numFmtId="0" fontId="17" fillId="3" borderId="2" xfId="0" applyFont="1" applyFill="1" applyBorder="1" applyAlignment="1">
      <alignment horizontal="center" vertical="center" wrapText="1"/>
    </xf>
    <xf numFmtId="164" fontId="17" fillId="0" borderId="2" xfId="0" applyNumberFormat="1" applyFont="1" applyFill="1" applyBorder="1" applyAlignment="1">
      <alignment horizontal="center" vertical="center"/>
    </xf>
    <xf numFmtId="164" fontId="13" fillId="0" borderId="2" xfId="0" applyNumberFormat="1" applyFont="1" applyFill="1" applyBorder="1" applyAlignment="1">
      <alignment horizontal="center" vertical="center"/>
    </xf>
    <xf numFmtId="0" fontId="32" fillId="0" borderId="2" xfId="0" applyFont="1" applyBorder="1" applyAlignment="1">
      <alignment horizontal="left" vertical="center" wrapText="1"/>
    </xf>
    <xf numFmtId="0" fontId="2" fillId="5" borderId="43" xfId="0" applyFont="1" applyFill="1" applyBorder="1"/>
    <xf numFmtId="0" fontId="2" fillId="5" borderId="44" xfId="0" applyFont="1" applyFill="1" applyBorder="1"/>
    <xf numFmtId="0" fontId="2" fillId="5" borderId="45" xfId="0" applyFont="1" applyFill="1" applyBorder="1"/>
    <xf numFmtId="0" fontId="2" fillId="5" borderId="46" xfId="0" applyFont="1" applyFill="1" applyBorder="1"/>
    <xf numFmtId="0" fontId="2" fillId="5" borderId="47" xfId="0" applyFont="1" applyFill="1" applyBorder="1"/>
    <xf numFmtId="164" fontId="61" fillId="0" borderId="4" xfId="0" applyNumberFormat="1" applyFont="1" applyBorder="1" applyAlignment="1">
      <alignment horizontal="center" vertical="center" wrapText="1"/>
    </xf>
    <xf numFmtId="0" fontId="61" fillId="0" borderId="4" xfId="0" applyFont="1" applyBorder="1" applyAlignment="1">
      <alignment horizontal="center" vertical="center" wrapText="1"/>
    </xf>
    <xf numFmtId="0" fontId="39" fillId="3" borderId="4" xfId="0" applyFont="1" applyFill="1" applyBorder="1" applyAlignment="1">
      <alignment horizontal="center" vertical="center" wrapText="1"/>
    </xf>
    <xf numFmtId="2" fontId="61" fillId="3" borderId="4" xfId="0" applyNumberFormat="1" applyFont="1" applyFill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41" fillId="0" borderId="0" xfId="0" applyFont="1" applyFill="1" applyBorder="1" applyAlignment="1">
      <alignment horizontal="center" vertical="center" wrapText="1"/>
    </xf>
    <xf numFmtId="0" fontId="42" fillId="0" borderId="0" xfId="0" applyFont="1" applyFill="1" applyBorder="1" applyAlignment="1">
      <alignment horizontal="center" vertical="center" wrapText="1"/>
    </xf>
    <xf numFmtId="0" fontId="41" fillId="0" borderId="17" xfId="0" applyFont="1" applyFill="1" applyBorder="1" applyAlignment="1">
      <alignment horizontal="center" vertical="center" wrapText="1"/>
    </xf>
    <xf numFmtId="0" fontId="42" fillId="0" borderId="16" xfId="0" applyFont="1" applyFill="1" applyBorder="1" applyAlignment="1">
      <alignment horizontal="center" vertical="center" wrapText="1"/>
    </xf>
    <xf numFmtId="0" fontId="61" fillId="0" borderId="20" xfId="0" applyFont="1" applyFill="1" applyBorder="1" applyAlignment="1">
      <alignment horizontal="center" vertical="center" wrapText="1"/>
    </xf>
    <xf numFmtId="0" fontId="62" fillId="0" borderId="6" xfId="0" applyFont="1" applyFill="1" applyBorder="1" applyAlignment="1">
      <alignment horizontal="center" vertical="center" wrapText="1"/>
    </xf>
    <xf numFmtId="0" fontId="62" fillId="0" borderId="26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16" xfId="0" applyFont="1" applyFill="1" applyBorder="1" applyAlignment="1">
      <alignment horizontal="center" vertical="center" wrapText="1"/>
    </xf>
    <xf numFmtId="0" fontId="14" fillId="5" borderId="58" xfId="0" applyFont="1" applyFill="1" applyBorder="1" applyAlignment="1">
      <alignment horizontal="center"/>
    </xf>
    <xf numFmtId="0" fontId="0" fillId="5" borderId="18" xfId="0" applyFill="1" applyBorder="1" applyAlignment="1">
      <alignment horizontal="center"/>
    </xf>
    <xf numFmtId="0" fontId="37" fillId="5" borderId="59" xfId="0" applyFont="1" applyFill="1" applyBorder="1" applyAlignment="1">
      <alignment horizontal="center" vertical="center" wrapText="1"/>
    </xf>
    <xf numFmtId="0" fontId="0" fillId="5" borderId="60" xfId="0" applyFill="1" applyBorder="1"/>
    <xf numFmtId="0" fontId="0" fillId="5" borderId="61" xfId="0" applyFill="1" applyBorder="1"/>
    <xf numFmtId="0" fontId="10" fillId="5" borderId="3" xfId="0" applyNumberFormat="1" applyFont="1" applyFill="1" applyBorder="1" applyAlignment="1">
      <alignment horizontal="center" vertical="top" wrapText="1"/>
    </xf>
    <xf numFmtId="0" fontId="48" fillId="0" borderId="33" xfId="0" applyFont="1" applyBorder="1" applyAlignment="1">
      <alignment horizontal="center" vertical="top" wrapText="1"/>
    </xf>
    <xf numFmtId="0" fontId="13" fillId="4" borderId="17" xfId="0" applyFont="1" applyFill="1" applyBorder="1" applyAlignment="1">
      <alignment horizontal="center" vertical="center" wrapText="1"/>
    </xf>
    <xf numFmtId="0" fontId="13" fillId="4" borderId="0" xfId="0" applyFont="1" applyFill="1" applyBorder="1" applyAlignment="1">
      <alignment horizontal="center" vertical="center" wrapText="1"/>
    </xf>
    <xf numFmtId="0" fontId="5" fillId="5" borderId="17" xfId="0" applyFont="1" applyFill="1" applyBorder="1" applyAlignment="1">
      <alignment horizontal="center" vertical="center" wrapText="1"/>
    </xf>
    <xf numFmtId="0" fontId="0" fillId="5" borderId="0" xfId="0" applyFill="1" applyBorder="1" applyAlignment="1">
      <alignment horizontal="center"/>
    </xf>
    <xf numFmtId="0" fontId="0" fillId="5" borderId="15" xfId="0" applyFill="1" applyBorder="1" applyAlignment="1">
      <alignment horizontal="center"/>
    </xf>
    <xf numFmtId="0" fontId="0" fillId="5" borderId="17" xfId="0" applyFill="1" applyBorder="1" applyAlignment="1">
      <alignment horizontal="center"/>
    </xf>
    <xf numFmtId="0" fontId="0" fillId="5" borderId="28" xfId="0" applyFill="1" applyBorder="1" applyAlignment="1">
      <alignment horizontal="center"/>
    </xf>
    <xf numFmtId="0" fontId="0" fillId="5" borderId="29" xfId="0" applyFill="1" applyBorder="1" applyAlignment="1">
      <alignment horizontal="center"/>
    </xf>
    <xf numFmtId="0" fontId="0" fillId="5" borderId="27" xfId="0" applyFill="1" applyBorder="1" applyAlignment="1">
      <alignment horizontal="center"/>
    </xf>
    <xf numFmtId="0" fontId="47" fillId="5" borderId="21" xfId="0" applyFont="1" applyFill="1" applyBorder="1" applyAlignment="1">
      <alignment horizontal="left" vertical="center" wrapText="1"/>
    </xf>
    <xf numFmtId="0" fontId="49" fillId="5" borderId="7" xfId="0" applyFont="1" applyFill="1" applyBorder="1" applyAlignment="1">
      <alignment horizontal="left" vertical="center" wrapText="1"/>
    </xf>
    <xf numFmtId="0" fontId="49" fillId="5" borderId="62" xfId="0" applyFont="1" applyFill="1" applyBorder="1" applyAlignment="1">
      <alignment horizontal="left" vertical="center" wrapText="1"/>
    </xf>
    <xf numFmtId="0" fontId="49" fillId="5" borderId="17" xfId="0" applyFont="1" applyFill="1" applyBorder="1" applyAlignment="1">
      <alignment horizontal="left" vertical="center" wrapText="1"/>
    </xf>
    <xf numFmtId="0" fontId="49" fillId="5" borderId="0" xfId="0" applyFont="1" applyFill="1" applyBorder="1" applyAlignment="1">
      <alignment horizontal="left" vertical="center" wrapText="1"/>
    </xf>
    <xf numFmtId="0" fontId="49" fillId="5" borderId="16" xfId="0" applyFont="1" applyFill="1" applyBorder="1" applyAlignment="1">
      <alignment horizontal="left" vertical="center" wrapText="1"/>
    </xf>
    <xf numFmtId="0" fontId="40" fillId="5" borderId="17" xfId="0" applyFont="1" applyFill="1" applyBorder="1" applyAlignment="1">
      <alignment horizontal="center" vertical="center" wrapText="1"/>
    </xf>
    <xf numFmtId="0" fontId="40" fillId="5" borderId="0" xfId="0" applyFont="1" applyFill="1" applyBorder="1" applyAlignment="1">
      <alignment horizontal="center" vertical="center" wrapText="1"/>
    </xf>
    <xf numFmtId="0" fontId="40" fillId="5" borderId="16" xfId="0" applyFont="1" applyFill="1" applyBorder="1" applyAlignment="1">
      <alignment horizontal="center" vertical="center" wrapText="1"/>
    </xf>
    <xf numFmtId="0" fontId="43" fillId="5" borderId="20" xfId="0" applyFont="1" applyFill="1" applyBorder="1" applyAlignment="1">
      <alignment horizontal="center" vertical="center" wrapText="1"/>
    </xf>
    <xf numFmtId="0" fontId="44" fillId="5" borderId="6" xfId="0" applyFont="1" applyFill="1" applyBorder="1" applyAlignment="1">
      <alignment horizontal="center" vertical="center" wrapText="1"/>
    </xf>
    <xf numFmtId="0" fontId="44" fillId="5" borderId="8" xfId="0" applyFont="1" applyFill="1" applyBorder="1" applyAlignment="1">
      <alignment horizontal="center" vertical="center" wrapText="1"/>
    </xf>
    <xf numFmtId="0" fontId="10" fillId="5" borderId="17" xfId="0" applyFont="1" applyFill="1" applyBorder="1" applyAlignment="1">
      <alignment horizontal="center" vertical="center" wrapText="1"/>
    </xf>
    <xf numFmtId="0" fontId="51" fillId="5" borderId="0" xfId="0" applyFont="1" applyFill="1" applyBorder="1" applyAlignment="1">
      <alignment horizontal="center" vertical="center" wrapText="1"/>
    </xf>
    <xf numFmtId="0" fontId="51" fillId="5" borderId="16" xfId="0" applyFont="1" applyFill="1" applyBorder="1" applyAlignment="1">
      <alignment horizontal="center" vertical="center" wrapText="1"/>
    </xf>
    <xf numFmtId="0" fontId="31" fillId="5" borderId="17" xfId="0" applyFont="1" applyFill="1" applyBorder="1" applyAlignment="1">
      <alignment horizontal="center" vertical="center" wrapText="1"/>
    </xf>
    <xf numFmtId="0" fontId="31" fillId="5" borderId="0" xfId="0" applyFont="1" applyFill="1" applyBorder="1" applyAlignment="1">
      <alignment horizontal="center" vertical="center" wrapText="1"/>
    </xf>
    <xf numFmtId="0" fontId="31" fillId="5" borderId="16" xfId="0" applyFont="1" applyFill="1" applyBorder="1" applyAlignment="1">
      <alignment horizontal="center" vertical="center" wrapText="1"/>
    </xf>
    <xf numFmtId="0" fontId="7" fillId="11" borderId="20" xfId="0" applyFont="1" applyFill="1" applyBorder="1" applyAlignment="1">
      <alignment horizontal="center" vertical="center" wrapText="1"/>
    </xf>
    <xf numFmtId="0" fontId="0" fillId="11" borderId="6" xfId="0" applyFill="1" applyBorder="1" applyAlignment="1">
      <alignment horizontal="center"/>
    </xf>
    <xf numFmtId="0" fontId="0" fillId="11" borderId="8" xfId="0" applyFill="1" applyBorder="1" applyAlignment="1">
      <alignment horizontal="center"/>
    </xf>
    <xf numFmtId="0" fontId="7" fillId="0" borderId="21" xfId="0" applyFont="1" applyFill="1" applyBorder="1" applyAlignment="1">
      <alignment horizontal="right" vertical="center" wrapText="1"/>
    </xf>
    <xf numFmtId="0" fontId="8" fillId="0" borderId="0" xfId="0" applyFont="1" applyBorder="1" applyAlignment="1">
      <alignment horizontal="right"/>
    </xf>
    <xf numFmtId="0" fontId="8" fillId="0" borderId="29" xfId="0" applyFont="1" applyBorder="1" applyAlignment="1">
      <alignment horizontal="right"/>
    </xf>
    <xf numFmtId="0" fontId="8" fillId="0" borderId="27" xfId="0" applyFont="1" applyBorder="1" applyAlignment="1">
      <alignment horizontal="right"/>
    </xf>
    <xf numFmtId="0" fontId="8" fillId="11" borderId="7" xfId="0" applyFont="1" applyFill="1" applyBorder="1" applyAlignment="1"/>
    <xf numFmtId="0" fontId="8" fillId="11" borderId="9" xfId="0" applyFont="1" applyFill="1" applyBorder="1" applyAlignment="1"/>
    <xf numFmtId="0" fontId="8" fillId="0" borderId="7" xfId="0" applyFont="1" applyBorder="1" applyAlignment="1">
      <alignment horizontal="right"/>
    </xf>
    <xf numFmtId="0" fontId="8" fillId="0" borderId="6" xfId="0" applyFont="1" applyBorder="1" applyAlignment="1">
      <alignment horizontal="right"/>
    </xf>
    <xf numFmtId="0" fontId="8" fillId="0" borderId="8" xfId="0" applyFont="1" applyBorder="1" applyAlignment="1">
      <alignment horizontal="right"/>
    </xf>
    <xf numFmtId="0" fontId="7" fillId="11" borderId="5" xfId="0" applyFont="1" applyFill="1" applyBorder="1" applyAlignment="1">
      <alignment horizontal="center" vertical="center" wrapText="1"/>
    </xf>
    <xf numFmtId="0" fontId="7" fillId="11" borderId="6" xfId="0" applyFont="1" applyFill="1" applyBorder="1" applyAlignment="1">
      <alignment horizontal="center" vertical="center" wrapText="1"/>
    </xf>
    <xf numFmtId="0" fontId="7" fillId="11" borderId="8" xfId="0" applyFont="1" applyFill="1" applyBorder="1" applyAlignment="1">
      <alignment horizontal="center" vertical="center" wrapText="1"/>
    </xf>
    <xf numFmtId="0" fontId="8" fillId="11" borderId="6" xfId="0" applyFont="1" applyFill="1" applyBorder="1" applyAlignment="1"/>
    <xf numFmtId="0" fontId="8" fillId="11" borderId="8" xfId="0" applyFont="1" applyFill="1" applyBorder="1" applyAlignment="1"/>
    <xf numFmtId="0" fontId="77" fillId="5" borderId="56" xfId="0" applyFont="1" applyFill="1" applyBorder="1" applyAlignment="1">
      <alignment horizontal="center" vertical="center" wrapText="1"/>
    </xf>
    <xf numFmtId="0" fontId="78" fillId="5" borderId="43" xfId="0" applyFont="1" applyFill="1" applyBorder="1" applyAlignment="1">
      <alignment horizontal="center" vertical="center" wrapText="1"/>
    </xf>
    <xf numFmtId="0" fontId="77" fillId="5" borderId="52" xfId="0" applyFont="1" applyFill="1" applyBorder="1" applyAlignment="1">
      <alignment horizontal="center" vertical="center" wrapText="1"/>
    </xf>
    <xf numFmtId="0" fontId="78" fillId="5" borderId="0" xfId="0" applyFont="1" applyFill="1" applyBorder="1" applyAlignment="1">
      <alignment horizontal="center" vertical="center" wrapText="1"/>
    </xf>
    <xf numFmtId="0" fontId="77" fillId="5" borderId="57" xfId="0" applyFont="1" applyFill="1" applyBorder="1" applyAlignment="1">
      <alignment horizontal="center" vertical="center" wrapText="1"/>
    </xf>
    <xf numFmtId="0" fontId="78" fillId="5" borderId="46" xfId="0" applyFont="1" applyFill="1" applyBorder="1" applyAlignment="1">
      <alignment horizontal="center" vertical="center" wrapText="1"/>
    </xf>
    <xf numFmtId="0" fontId="74" fillId="0" borderId="53" xfId="0" applyFont="1" applyBorder="1" applyAlignment="1">
      <alignment horizontal="center" vertical="center" wrapText="1"/>
    </xf>
    <xf numFmtId="0" fontId="74" fillId="0" borderId="54" xfId="0" applyFont="1" applyBorder="1" applyAlignment="1">
      <alignment horizontal="center" vertical="center" wrapText="1"/>
    </xf>
    <xf numFmtId="0" fontId="74" fillId="0" borderId="55" xfId="0" applyFont="1" applyBorder="1" applyAlignment="1">
      <alignment horizontal="center" vertical="center" wrapText="1"/>
    </xf>
    <xf numFmtId="0" fontId="41" fillId="5" borderId="7" xfId="0" applyFont="1" applyFill="1" applyBorder="1" applyAlignment="1">
      <alignment horizontal="center" wrapText="1"/>
    </xf>
    <xf numFmtId="0" fontId="41" fillId="5" borderId="49" xfId="0" applyFont="1" applyFill="1" applyBorder="1" applyAlignment="1">
      <alignment horizontal="center"/>
    </xf>
    <xf numFmtId="0" fontId="2" fillId="5" borderId="50" xfId="0" applyFont="1" applyFill="1" applyBorder="1" applyAlignment="1">
      <alignment horizontal="center"/>
    </xf>
    <xf numFmtId="0" fontId="2" fillId="5" borderId="51" xfId="0" applyFont="1" applyFill="1" applyBorder="1" applyAlignment="1">
      <alignment horizontal="center"/>
    </xf>
    <xf numFmtId="0" fontId="18" fillId="0" borderId="20" xfId="0" applyFont="1" applyFill="1" applyBorder="1" applyAlignment="1">
      <alignment horizontal="right" vertical="center" wrapText="1"/>
    </xf>
    <xf numFmtId="0" fontId="34" fillId="5" borderId="23" xfId="0" applyFont="1" applyFill="1" applyBorder="1" applyAlignment="1">
      <alignment horizontal="right" wrapText="1"/>
    </xf>
    <xf numFmtId="0" fontId="34" fillId="5" borderId="48" xfId="0" applyFont="1" applyFill="1" applyBorder="1" applyAlignment="1">
      <alignment horizontal="right" wrapText="1"/>
    </xf>
    <xf numFmtId="0" fontId="7" fillId="0" borderId="20" xfId="0" applyFont="1" applyFill="1" applyBorder="1" applyAlignment="1">
      <alignment horizontal="right" vertical="center" wrapText="1"/>
    </xf>
    <xf numFmtId="0" fontId="30" fillId="0" borderId="0" xfId="0" applyFont="1" applyAlignment="1">
      <alignment horizontal="center"/>
    </xf>
    <xf numFmtId="49" fontId="21" fillId="5" borderId="2" xfId="0" applyNumberFormat="1" applyFont="1" applyFill="1" applyBorder="1" applyAlignment="1">
      <alignment horizontal="center" vertical="center" wrapText="1"/>
    </xf>
    <xf numFmtId="0" fontId="23" fillId="0" borderId="63" xfId="0" applyFont="1" applyBorder="1" applyAlignment="1">
      <alignment horizontal="center" wrapText="1"/>
    </xf>
    <xf numFmtId="0" fontId="23" fillId="0" borderId="15" xfId="0" applyFont="1" applyBorder="1" applyAlignment="1">
      <alignment horizontal="center" wrapText="1"/>
    </xf>
    <xf numFmtId="0" fontId="23" fillId="0" borderId="35" xfId="0" applyFont="1" applyBorder="1" applyAlignment="1">
      <alignment horizontal="center" wrapText="1"/>
    </xf>
    <xf numFmtId="0" fontId="23" fillId="0" borderId="27" xfId="0" applyFont="1" applyBorder="1" applyAlignment="1">
      <alignment horizontal="center" wrapText="1"/>
    </xf>
    <xf numFmtId="0" fontId="0" fillId="0" borderId="5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8" xfId="0" applyBorder="1" applyAlignment="1">
      <alignment horizontal="center"/>
    </xf>
    <xf numFmtId="0" fontId="0" fillId="0" borderId="29" xfId="0" applyBorder="1" applyAlignment="1">
      <alignment horizontal="center"/>
    </xf>
  </cellXfs>
  <cellStyles count="2">
    <cellStyle name="Обычный" xfId="0" builtinId="0"/>
    <cellStyle name="Стиль 1" xfId="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26" Type="http://schemas.openxmlformats.org/officeDocument/2006/relationships/image" Target="../media/image26.jpeg"/><Relationship Id="rId39" Type="http://schemas.openxmlformats.org/officeDocument/2006/relationships/image" Target="../media/image39.png"/><Relationship Id="rId21" Type="http://schemas.openxmlformats.org/officeDocument/2006/relationships/image" Target="../media/image21.jpeg"/><Relationship Id="rId34" Type="http://schemas.openxmlformats.org/officeDocument/2006/relationships/image" Target="../media/image34.png"/><Relationship Id="rId42" Type="http://schemas.openxmlformats.org/officeDocument/2006/relationships/image" Target="../media/image42.jpeg"/><Relationship Id="rId47" Type="http://schemas.openxmlformats.org/officeDocument/2006/relationships/image" Target="../media/image47.jpeg"/><Relationship Id="rId50" Type="http://schemas.openxmlformats.org/officeDocument/2006/relationships/image" Target="../media/image50.jpeg"/><Relationship Id="rId55" Type="http://schemas.openxmlformats.org/officeDocument/2006/relationships/image" Target="../media/image55.jpeg"/><Relationship Id="rId7" Type="http://schemas.openxmlformats.org/officeDocument/2006/relationships/image" Target="../media/image7.png"/><Relationship Id="rId12" Type="http://schemas.openxmlformats.org/officeDocument/2006/relationships/image" Target="../media/image12.jpeg"/><Relationship Id="rId17" Type="http://schemas.openxmlformats.org/officeDocument/2006/relationships/image" Target="../media/image17.png"/><Relationship Id="rId25" Type="http://schemas.openxmlformats.org/officeDocument/2006/relationships/image" Target="../media/image25.jpeg"/><Relationship Id="rId33" Type="http://schemas.openxmlformats.org/officeDocument/2006/relationships/image" Target="../media/image33.jpeg"/><Relationship Id="rId38" Type="http://schemas.openxmlformats.org/officeDocument/2006/relationships/image" Target="../media/image38.jpeg"/><Relationship Id="rId46" Type="http://schemas.openxmlformats.org/officeDocument/2006/relationships/image" Target="../media/image46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jpeg"/><Relationship Id="rId29" Type="http://schemas.openxmlformats.org/officeDocument/2006/relationships/image" Target="../media/image29.jpeg"/><Relationship Id="rId41" Type="http://schemas.openxmlformats.org/officeDocument/2006/relationships/image" Target="../media/image41.jpeg"/><Relationship Id="rId54" Type="http://schemas.openxmlformats.org/officeDocument/2006/relationships/image" Target="../media/image54.jpe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24" Type="http://schemas.openxmlformats.org/officeDocument/2006/relationships/image" Target="../media/image24.jpeg"/><Relationship Id="rId32" Type="http://schemas.openxmlformats.org/officeDocument/2006/relationships/image" Target="../media/image32.jpeg"/><Relationship Id="rId37" Type="http://schemas.openxmlformats.org/officeDocument/2006/relationships/image" Target="../media/image37.jpeg"/><Relationship Id="rId40" Type="http://schemas.openxmlformats.org/officeDocument/2006/relationships/image" Target="../media/image40.jpeg"/><Relationship Id="rId45" Type="http://schemas.openxmlformats.org/officeDocument/2006/relationships/image" Target="../media/image45.jpeg"/><Relationship Id="rId53" Type="http://schemas.openxmlformats.org/officeDocument/2006/relationships/image" Target="../media/image53.jpeg"/><Relationship Id="rId5" Type="http://schemas.openxmlformats.org/officeDocument/2006/relationships/image" Target="../media/image5.jpeg"/><Relationship Id="rId15" Type="http://schemas.openxmlformats.org/officeDocument/2006/relationships/image" Target="../media/image15.png"/><Relationship Id="rId23" Type="http://schemas.openxmlformats.org/officeDocument/2006/relationships/image" Target="../media/image23.jpeg"/><Relationship Id="rId28" Type="http://schemas.openxmlformats.org/officeDocument/2006/relationships/image" Target="../media/image28.jpeg"/><Relationship Id="rId36" Type="http://schemas.openxmlformats.org/officeDocument/2006/relationships/image" Target="../media/image36.jpeg"/><Relationship Id="rId49" Type="http://schemas.openxmlformats.org/officeDocument/2006/relationships/image" Target="../media/image49.jpeg"/><Relationship Id="rId57" Type="http://schemas.openxmlformats.org/officeDocument/2006/relationships/image" Target="../media/image57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31" Type="http://schemas.openxmlformats.org/officeDocument/2006/relationships/image" Target="../media/image31.jpeg"/><Relationship Id="rId44" Type="http://schemas.openxmlformats.org/officeDocument/2006/relationships/image" Target="../media/image44.jpeg"/><Relationship Id="rId52" Type="http://schemas.openxmlformats.org/officeDocument/2006/relationships/image" Target="../media/image52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png"/><Relationship Id="rId22" Type="http://schemas.openxmlformats.org/officeDocument/2006/relationships/image" Target="../media/image22.jpeg"/><Relationship Id="rId27" Type="http://schemas.openxmlformats.org/officeDocument/2006/relationships/image" Target="../media/image27.png"/><Relationship Id="rId30" Type="http://schemas.openxmlformats.org/officeDocument/2006/relationships/image" Target="../media/image30.jpeg"/><Relationship Id="rId35" Type="http://schemas.openxmlformats.org/officeDocument/2006/relationships/image" Target="../media/image35.jpeg"/><Relationship Id="rId43" Type="http://schemas.openxmlformats.org/officeDocument/2006/relationships/image" Target="../media/image43.jpeg"/><Relationship Id="rId48" Type="http://schemas.openxmlformats.org/officeDocument/2006/relationships/image" Target="../media/image48.jpeg"/><Relationship Id="rId56" Type="http://schemas.openxmlformats.org/officeDocument/2006/relationships/image" Target="../media/image56.jpeg"/><Relationship Id="rId8" Type="http://schemas.openxmlformats.org/officeDocument/2006/relationships/image" Target="../media/image8.jpeg"/><Relationship Id="rId51" Type="http://schemas.openxmlformats.org/officeDocument/2006/relationships/image" Target="../media/image51.jpeg"/><Relationship Id="rId3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59.wmf"/><Relationship Id="rId1" Type="http://schemas.openxmlformats.org/officeDocument/2006/relationships/image" Target="../media/image5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38100</xdr:colOff>
      <xdr:row>25</xdr:row>
      <xdr:rowOff>0</xdr:rowOff>
    </xdr:from>
    <xdr:to>
      <xdr:col>8</xdr:col>
      <xdr:colOff>590550</xdr:colOff>
      <xdr:row>25</xdr:row>
      <xdr:rowOff>0</xdr:rowOff>
    </xdr:to>
    <xdr:pic>
      <xdr:nvPicPr>
        <xdr:cNvPr id="1025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15097125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22</xdr:row>
      <xdr:rowOff>152400</xdr:rowOff>
    </xdr:from>
    <xdr:to>
      <xdr:col>8</xdr:col>
      <xdr:colOff>1295400</xdr:colOff>
      <xdr:row>22</xdr:row>
      <xdr:rowOff>742950</xdr:rowOff>
    </xdr:to>
    <xdr:pic>
      <xdr:nvPicPr>
        <xdr:cNvPr id="1026" name="Picture 13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0991850" y="12496800"/>
          <a:ext cx="11715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23</xdr:row>
      <xdr:rowOff>38100</xdr:rowOff>
    </xdr:from>
    <xdr:to>
      <xdr:col>8</xdr:col>
      <xdr:colOff>1247775</xdr:colOff>
      <xdr:row>24</xdr:row>
      <xdr:rowOff>0</xdr:rowOff>
    </xdr:to>
    <xdr:pic>
      <xdr:nvPicPr>
        <xdr:cNvPr id="1027" name="Picture 8" descr="Tar_LOV_3D_101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1058525" y="13268325"/>
          <a:ext cx="1057275" cy="895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16</xdr:row>
      <xdr:rowOff>190500</xdr:rowOff>
    </xdr:from>
    <xdr:to>
      <xdr:col>8</xdr:col>
      <xdr:colOff>1247775</xdr:colOff>
      <xdr:row>16</xdr:row>
      <xdr:rowOff>828675</xdr:rowOff>
    </xdr:to>
    <xdr:pic>
      <xdr:nvPicPr>
        <xdr:cNvPr id="1028" name="Рисунок 24" descr="OOO_DOXLOX_TAR_2015.jpg"/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944225" y="7029450"/>
          <a:ext cx="11715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57150</xdr:colOff>
      <xdr:row>17</xdr:row>
      <xdr:rowOff>190500</xdr:rowOff>
    </xdr:from>
    <xdr:to>
      <xdr:col>8</xdr:col>
      <xdr:colOff>1247775</xdr:colOff>
      <xdr:row>17</xdr:row>
      <xdr:rowOff>847725</xdr:rowOff>
    </xdr:to>
    <xdr:pic>
      <xdr:nvPicPr>
        <xdr:cNvPr id="1029" name="Рисунок 25" descr="OOO_DOXLOX_FORD-MUR_2015.jpg"/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0925175" y="7915275"/>
          <a:ext cx="119062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24</xdr:row>
      <xdr:rowOff>152400</xdr:rowOff>
    </xdr:from>
    <xdr:to>
      <xdr:col>8</xdr:col>
      <xdr:colOff>1371600</xdr:colOff>
      <xdr:row>24</xdr:row>
      <xdr:rowOff>866775</xdr:rowOff>
    </xdr:to>
    <xdr:pic>
      <xdr:nvPicPr>
        <xdr:cNvPr id="1030" name="Picture 3" descr="Tar_3D_101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10991850" y="14316075"/>
          <a:ext cx="124777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400050</xdr:colOff>
      <xdr:row>28</xdr:row>
      <xdr:rowOff>0</xdr:rowOff>
    </xdr:from>
    <xdr:to>
      <xdr:col>8</xdr:col>
      <xdr:colOff>800100</xdr:colOff>
      <xdr:row>28</xdr:row>
      <xdr:rowOff>0</xdr:rowOff>
    </xdr:to>
    <xdr:pic>
      <xdr:nvPicPr>
        <xdr:cNvPr id="1031" name="Рисунок 25" descr="Dihlofos.png"/>
        <xdr:cNvPicPr>
          <a:picLocks noChangeAspect="1"/>
        </xdr:cNvPicPr>
      </xdr:nvPicPr>
      <xdr:blipFill>
        <a:blip xmlns:r="http://schemas.openxmlformats.org/officeDocument/2006/relationships" r:embed="rId7"/>
        <a:srcRect/>
        <a:stretch>
          <a:fillRect/>
        </a:stretch>
      </xdr:blipFill>
      <xdr:spPr bwMode="auto">
        <a:xfrm>
          <a:off x="11268075" y="17602200"/>
          <a:ext cx="4000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34</xdr:row>
      <xdr:rowOff>0</xdr:rowOff>
    </xdr:from>
    <xdr:to>
      <xdr:col>8</xdr:col>
      <xdr:colOff>590550</xdr:colOff>
      <xdr:row>34</xdr:row>
      <xdr:rowOff>0</xdr:rowOff>
    </xdr:to>
    <xdr:pic>
      <xdr:nvPicPr>
        <xdr:cNvPr id="1032" name="Picture 1623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/>
        <a:stretch>
          <a:fillRect/>
        </a:stretch>
      </xdr:blipFill>
      <xdr:spPr bwMode="auto">
        <a:xfrm>
          <a:off x="10906125" y="22936200"/>
          <a:ext cx="5524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33</xdr:row>
      <xdr:rowOff>123825</xdr:rowOff>
    </xdr:from>
    <xdr:to>
      <xdr:col>8</xdr:col>
      <xdr:colOff>1295400</xdr:colOff>
      <xdr:row>33</xdr:row>
      <xdr:rowOff>800100</xdr:rowOff>
    </xdr:to>
    <xdr:pic>
      <xdr:nvPicPr>
        <xdr:cNvPr id="1033" name="Picture 35" descr="Машенька Мелог 20г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10934700" y="22126575"/>
          <a:ext cx="12287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142875</xdr:colOff>
      <xdr:row>21</xdr:row>
      <xdr:rowOff>47625</xdr:rowOff>
    </xdr:from>
    <xdr:to>
      <xdr:col>8</xdr:col>
      <xdr:colOff>1209675</xdr:colOff>
      <xdr:row>21</xdr:row>
      <xdr:rowOff>828675</xdr:rowOff>
    </xdr:to>
    <xdr:pic>
      <xdr:nvPicPr>
        <xdr:cNvPr id="1034" name="Picture 52" descr="DOXS_6-kont_2015-09-29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11010900" y="11506200"/>
          <a:ext cx="1066800" cy="781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76200</xdr:colOff>
      <xdr:row>19</xdr:row>
      <xdr:rowOff>123825</xdr:rowOff>
    </xdr:from>
    <xdr:to>
      <xdr:col>8</xdr:col>
      <xdr:colOff>1247775</xdr:colOff>
      <xdr:row>19</xdr:row>
      <xdr:rowOff>781050</xdr:rowOff>
    </xdr:to>
    <xdr:pic>
      <xdr:nvPicPr>
        <xdr:cNvPr id="1035" name="Picture 56" descr="DOX_DOXLOX_TAR_2015-26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10944225" y="981075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40</xdr:row>
      <xdr:rowOff>66675</xdr:rowOff>
    </xdr:from>
    <xdr:to>
      <xdr:col>8</xdr:col>
      <xdr:colOff>1162050</xdr:colOff>
      <xdr:row>40</xdr:row>
      <xdr:rowOff>866775</xdr:rowOff>
    </xdr:to>
    <xdr:pic>
      <xdr:nvPicPr>
        <xdr:cNvPr id="1036" name="Picture 56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11077575" y="28051125"/>
          <a:ext cx="95250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95250</xdr:colOff>
      <xdr:row>20</xdr:row>
      <xdr:rowOff>171450</xdr:rowOff>
    </xdr:from>
    <xdr:to>
      <xdr:col>8</xdr:col>
      <xdr:colOff>1266825</xdr:colOff>
      <xdr:row>20</xdr:row>
      <xdr:rowOff>828675</xdr:rowOff>
    </xdr:to>
    <xdr:pic>
      <xdr:nvPicPr>
        <xdr:cNvPr id="1037" name="Picture 60" descr="3d-GARDEN_ANT-GELL 2016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10963275" y="10744200"/>
          <a:ext cx="11715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18</xdr:row>
      <xdr:rowOff>171450</xdr:rowOff>
    </xdr:from>
    <xdr:to>
      <xdr:col>8</xdr:col>
      <xdr:colOff>1181100</xdr:colOff>
      <xdr:row>18</xdr:row>
      <xdr:rowOff>1057275</xdr:rowOff>
    </xdr:to>
    <xdr:pic>
      <xdr:nvPicPr>
        <xdr:cNvPr id="1038" name="Рисунок 26" descr="OOO_DOXLOX_FORD-6-kont_2015.jpg"/>
        <xdr:cNvPicPr>
          <a:picLocks noChangeAspect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10982325" y="8782050"/>
          <a:ext cx="10668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171450</xdr:colOff>
      <xdr:row>8</xdr:row>
      <xdr:rowOff>76200</xdr:rowOff>
    </xdr:from>
    <xdr:to>
      <xdr:col>2</xdr:col>
      <xdr:colOff>1238250</xdr:colOff>
      <xdr:row>12</xdr:row>
      <xdr:rowOff>676275</xdr:rowOff>
    </xdr:to>
    <xdr:pic>
      <xdr:nvPicPr>
        <xdr:cNvPr id="1039" name="Picture 63" descr="dohlox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171450" y="2400300"/>
          <a:ext cx="2514600" cy="1619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1457325</xdr:colOff>
      <xdr:row>8</xdr:row>
      <xdr:rowOff>114300</xdr:rowOff>
    </xdr:from>
    <xdr:to>
      <xdr:col>4</xdr:col>
      <xdr:colOff>114300</xdr:colOff>
      <xdr:row>12</xdr:row>
      <xdr:rowOff>657225</xdr:rowOff>
    </xdr:to>
    <xdr:pic>
      <xdr:nvPicPr>
        <xdr:cNvPr id="1040" name="Picture 66" descr="tigard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2905125" y="2438400"/>
          <a:ext cx="2428875" cy="1562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4</xdr:col>
      <xdr:colOff>352425</xdr:colOff>
      <xdr:row>8</xdr:row>
      <xdr:rowOff>66675</xdr:rowOff>
    </xdr:from>
    <xdr:to>
      <xdr:col>5</xdr:col>
      <xdr:colOff>1333500</xdr:colOff>
      <xdr:row>12</xdr:row>
      <xdr:rowOff>685800</xdr:rowOff>
    </xdr:to>
    <xdr:pic>
      <xdr:nvPicPr>
        <xdr:cNvPr id="1041" name="Picture 67" descr="tigard-web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5572125" y="2390775"/>
          <a:ext cx="2171700" cy="1638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9</xdr:col>
      <xdr:colOff>66675</xdr:colOff>
      <xdr:row>9</xdr:row>
      <xdr:rowOff>19050</xdr:rowOff>
    </xdr:from>
    <xdr:to>
      <xdr:col>11</xdr:col>
      <xdr:colOff>333375</xdr:colOff>
      <xdr:row>12</xdr:row>
      <xdr:rowOff>638175</xdr:rowOff>
    </xdr:to>
    <xdr:pic>
      <xdr:nvPicPr>
        <xdr:cNvPr id="1042" name="Picture 68" descr="deadex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2372975" y="2495550"/>
          <a:ext cx="2447925" cy="1485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11</xdr:col>
      <xdr:colOff>638175</xdr:colOff>
      <xdr:row>9</xdr:row>
      <xdr:rowOff>19050</xdr:rowOff>
    </xdr:from>
    <xdr:to>
      <xdr:col>12</xdr:col>
      <xdr:colOff>1771650</xdr:colOff>
      <xdr:row>12</xdr:row>
      <xdr:rowOff>619125</xdr:rowOff>
    </xdr:to>
    <xdr:pic>
      <xdr:nvPicPr>
        <xdr:cNvPr id="1043" name="Picture 69" descr="fumybat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15125700" y="2495550"/>
          <a:ext cx="2476500" cy="1466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304800</xdr:colOff>
      <xdr:row>55</xdr:row>
      <xdr:rowOff>0</xdr:rowOff>
    </xdr:from>
    <xdr:to>
      <xdr:col>8</xdr:col>
      <xdr:colOff>952500</xdr:colOff>
      <xdr:row>55</xdr:row>
      <xdr:rowOff>0</xdr:rowOff>
    </xdr:to>
    <xdr:pic>
      <xdr:nvPicPr>
        <xdr:cNvPr id="1044" name="Picture 65" descr="IMG_20150220_120808"/>
        <xdr:cNvPicPr>
          <a:picLocks noChangeAspect="1" noChangeArrowheads="1"/>
        </xdr:cNvPicPr>
      </xdr:nvPicPr>
      <xdr:blipFill>
        <a:blip xmlns:r="http://schemas.openxmlformats.org/officeDocument/2006/relationships" r:embed="rId19"/>
        <a:srcRect/>
        <a:stretch>
          <a:fillRect/>
        </a:stretch>
      </xdr:blipFill>
      <xdr:spPr bwMode="auto">
        <a:xfrm>
          <a:off x="11172825" y="43510200"/>
          <a:ext cx="6477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285750</xdr:colOff>
      <xdr:row>55</xdr:row>
      <xdr:rowOff>0</xdr:rowOff>
    </xdr:from>
    <xdr:to>
      <xdr:col>8</xdr:col>
      <xdr:colOff>952500</xdr:colOff>
      <xdr:row>55</xdr:row>
      <xdr:rowOff>0</xdr:rowOff>
    </xdr:to>
    <xdr:pic>
      <xdr:nvPicPr>
        <xdr:cNvPr id="1045" name="Picture 66" descr="IMG_20150227_120533"/>
        <xdr:cNvPicPr>
          <a:picLocks noChangeAspect="1" noChangeArrowheads="1"/>
        </xdr:cNvPicPr>
      </xdr:nvPicPr>
      <xdr:blipFill>
        <a:blip xmlns:r="http://schemas.openxmlformats.org/officeDocument/2006/relationships" r:embed="rId20"/>
        <a:srcRect/>
        <a:stretch>
          <a:fillRect/>
        </a:stretch>
      </xdr:blipFill>
      <xdr:spPr bwMode="auto">
        <a:xfrm>
          <a:off x="11153775" y="43510200"/>
          <a:ext cx="6667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238125</xdr:colOff>
      <xdr:row>55</xdr:row>
      <xdr:rowOff>0</xdr:rowOff>
    </xdr:from>
    <xdr:to>
      <xdr:col>8</xdr:col>
      <xdr:colOff>1143000</xdr:colOff>
      <xdr:row>55</xdr:row>
      <xdr:rowOff>0</xdr:rowOff>
    </xdr:to>
    <xdr:pic>
      <xdr:nvPicPr>
        <xdr:cNvPr id="1046" name="Picture 67" descr="Мосп в прайс"/>
        <xdr:cNvPicPr>
          <a:picLocks noChangeAspect="1" noChangeArrowheads="1"/>
        </xdr:cNvPicPr>
      </xdr:nvPicPr>
      <xdr:blipFill>
        <a:blip xmlns:r="http://schemas.openxmlformats.org/officeDocument/2006/relationships" r:embed="rId21"/>
        <a:srcRect/>
        <a:stretch>
          <a:fillRect/>
        </a:stretch>
      </xdr:blipFill>
      <xdr:spPr bwMode="auto">
        <a:xfrm>
          <a:off x="11106150" y="43510200"/>
          <a:ext cx="90487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123825</xdr:colOff>
      <xdr:row>55</xdr:row>
      <xdr:rowOff>0</xdr:rowOff>
    </xdr:from>
    <xdr:to>
      <xdr:col>8</xdr:col>
      <xdr:colOff>485775</xdr:colOff>
      <xdr:row>55</xdr:row>
      <xdr:rowOff>0</xdr:rowOff>
    </xdr:to>
    <xdr:pic>
      <xdr:nvPicPr>
        <xdr:cNvPr id="1047" name="Picture 68" descr="в прайс"/>
        <xdr:cNvPicPr>
          <a:picLocks noChangeAspect="1" noChangeArrowheads="1"/>
        </xdr:cNvPicPr>
      </xdr:nvPicPr>
      <xdr:blipFill>
        <a:blip xmlns:r="http://schemas.openxmlformats.org/officeDocument/2006/relationships" r:embed="rId22"/>
        <a:srcRect/>
        <a:stretch>
          <a:fillRect/>
        </a:stretch>
      </xdr:blipFill>
      <xdr:spPr bwMode="auto">
        <a:xfrm>
          <a:off x="10991850" y="43510200"/>
          <a:ext cx="36195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152400</xdr:colOff>
      <xdr:row>55</xdr:row>
      <xdr:rowOff>0</xdr:rowOff>
    </xdr:from>
    <xdr:to>
      <xdr:col>8</xdr:col>
      <xdr:colOff>495300</xdr:colOff>
      <xdr:row>55</xdr:row>
      <xdr:rowOff>0</xdr:rowOff>
    </xdr:to>
    <xdr:pic>
      <xdr:nvPicPr>
        <xdr:cNvPr id="1048" name="Picture 70" descr="Консенто 20"/>
        <xdr:cNvPicPr>
          <a:picLocks noChangeAspect="1" noChangeArrowheads="1"/>
        </xdr:cNvPicPr>
      </xdr:nvPicPr>
      <xdr:blipFill>
        <a:blip xmlns:r="http://schemas.openxmlformats.org/officeDocument/2006/relationships" r:embed="rId23"/>
        <a:srcRect/>
        <a:stretch>
          <a:fillRect/>
        </a:stretch>
      </xdr:blipFill>
      <xdr:spPr bwMode="auto">
        <a:xfrm>
          <a:off x="11020425" y="43510200"/>
          <a:ext cx="342900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95250</xdr:colOff>
      <xdr:row>55</xdr:row>
      <xdr:rowOff>0</xdr:rowOff>
    </xdr:from>
    <xdr:to>
      <xdr:col>8</xdr:col>
      <xdr:colOff>523875</xdr:colOff>
      <xdr:row>55</xdr:row>
      <xdr:rowOff>0</xdr:rowOff>
    </xdr:to>
    <xdr:pic>
      <xdr:nvPicPr>
        <xdr:cNvPr id="1049" name="Picture 72" descr="Зенкор_моно_сжат"/>
        <xdr:cNvPicPr>
          <a:picLocks noChangeAspect="1" noChangeArrowheads="1"/>
        </xdr:cNvPicPr>
      </xdr:nvPicPr>
      <xdr:blipFill>
        <a:blip xmlns:r="http://schemas.openxmlformats.org/officeDocument/2006/relationships" r:embed="rId24"/>
        <a:srcRect/>
        <a:stretch>
          <a:fillRect/>
        </a:stretch>
      </xdr:blipFill>
      <xdr:spPr bwMode="auto">
        <a:xfrm>
          <a:off x="10963275" y="43510200"/>
          <a:ext cx="428625" cy="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104775</xdr:colOff>
      <xdr:row>1</xdr:row>
      <xdr:rowOff>19050</xdr:rowOff>
    </xdr:from>
    <xdr:to>
      <xdr:col>12</xdr:col>
      <xdr:colOff>2009775</xdr:colOff>
      <xdr:row>7</xdr:row>
      <xdr:rowOff>38100</xdr:rowOff>
    </xdr:to>
    <xdr:pic>
      <xdr:nvPicPr>
        <xdr:cNvPr id="1050" name="Рисунок 3"/>
        <xdr:cNvPicPr>
          <a:picLocks noChangeAspect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104775" y="19050"/>
          <a:ext cx="17735550" cy="2190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36</xdr:row>
      <xdr:rowOff>66675</xdr:rowOff>
    </xdr:from>
    <xdr:to>
      <xdr:col>8</xdr:col>
      <xdr:colOff>1228725</xdr:colOff>
      <xdr:row>36</xdr:row>
      <xdr:rowOff>781050</xdr:rowOff>
    </xdr:to>
    <xdr:pic>
      <xdr:nvPicPr>
        <xdr:cNvPr id="1051" name="Picture 54" descr="28603745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10982325" y="24241125"/>
          <a:ext cx="1114425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95250</xdr:colOff>
      <xdr:row>6</xdr:row>
      <xdr:rowOff>76200</xdr:rowOff>
    </xdr:from>
    <xdr:to>
      <xdr:col>19</xdr:col>
      <xdr:colOff>571500</xdr:colOff>
      <xdr:row>12</xdr:row>
      <xdr:rowOff>285750</xdr:rowOff>
    </xdr:to>
    <xdr:pic>
      <xdr:nvPicPr>
        <xdr:cNvPr id="1052" name="Picture 57" descr="p1_50310234747987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18107025" y="2095500"/>
          <a:ext cx="2305050" cy="1533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409575</xdr:colOff>
      <xdr:row>46</xdr:row>
      <xdr:rowOff>66675</xdr:rowOff>
    </xdr:from>
    <xdr:to>
      <xdr:col>8</xdr:col>
      <xdr:colOff>1057275</xdr:colOff>
      <xdr:row>46</xdr:row>
      <xdr:rowOff>1209675</xdr:rowOff>
    </xdr:to>
    <xdr:pic>
      <xdr:nvPicPr>
        <xdr:cNvPr id="1053" name="Picture 49" descr="от комаров-3d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11277600" y="33842325"/>
          <a:ext cx="647700" cy="1143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428625</xdr:colOff>
      <xdr:row>47</xdr:row>
      <xdr:rowOff>95250</xdr:rowOff>
    </xdr:from>
    <xdr:to>
      <xdr:col>8</xdr:col>
      <xdr:colOff>1076325</xdr:colOff>
      <xdr:row>47</xdr:row>
      <xdr:rowOff>1209675</xdr:rowOff>
    </xdr:to>
    <xdr:pic>
      <xdr:nvPicPr>
        <xdr:cNvPr id="1054" name="Picture 50" descr="ОБОРОНХИМ- ПЛАСТИНЫ БЕЗ ЗАПАХА-3d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11296650" y="35137725"/>
          <a:ext cx="647700" cy="1114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190500</xdr:colOff>
      <xdr:row>37</xdr:row>
      <xdr:rowOff>47625</xdr:rowOff>
    </xdr:from>
    <xdr:to>
      <xdr:col>8</xdr:col>
      <xdr:colOff>1123950</xdr:colOff>
      <xdr:row>37</xdr:row>
      <xdr:rowOff>847725</xdr:rowOff>
    </xdr:to>
    <xdr:pic>
      <xdr:nvPicPr>
        <xdr:cNvPr id="1055" name="Picture 58" descr="3д-МЫШИНАЯ СМЕРТЬ-МС 100 копия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11058525" y="25107900"/>
          <a:ext cx="9334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38</xdr:row>
      <xdr:rowOff>76200</xdr:rowOff>
    </xdr:from>
    <xdr:to>
      <xdr:col>8</xdr:col>
      <xdr:colOff>1228725</xdr:colOff>
      <xdr:row>39</xdr:row>
      <xdr:rowOff>0</xdr:rowOff>
    </xdr:to>
    <xdr:pic>
      <xdr:nvPicPr>
        <xdr:cNvPr id="1056" name="Picture 59" descr="3д-МЫШИНАЯ СМЕРТЬ-МС 200 копия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10991850" y="26022300"/>
          <a:ext cx="1104900" cy="828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29</xdr:row>
      <xdr:rowOff>123825</xdr:rowOff>
    </xdr:from>
    <xdr:to>
      <xdr:col>8</xdr:col>
      <xdr:colOff>1266825</xdr:colOff>
      <xdr:row>29</xdr:row>
      <xdr:rowOff>828675</xdr:rowOff>
    </xdr:to>
    <xdr:pic>
      <xdr:nvPicPr>
        <xdr:cNvPr id="1057" name="Picture 63" descr="тар дом2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11020425" y="18392775"/>
          <a:ext cx="1114425" cy="704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38100</xdr:colOff>
      <xdr:row>31</xdr:row>
      <xdr:rowOff>114300</xdr:rowOff>
    </xdr:from>
    <xdr:to>
      <xdr:col>8</xdr:col>
      <xdr:colOff>1419225</xdr:colOff>
      <xdr:row>31</xdr:row>
      <xdr:rowOff>866775</xdr:rowOff>
    </xdr:to>
    <xdr:pic>
      <xdr:nvPicPr>
        <xdr:cNvPr id="1058" name="Picture 63" descr="bd29ab14d095c268912d4af8d80dc050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10906125" y="20250150"/>
          <a:ext cx="1381125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657225</xdr:colOff>
      <xdr:row>8</xdr:row>
      <xdr:rowOff>104775</xdr:rowOff>
    </xdr:from>
    <xdr:to>
      <xdr:col>8</xdr:col>
      <xdr:colOff>1143000</xdr:colOff>
      <xdr:row>12</xdr:row>
      <xdr:rowOff>523875</xdr:rowOff>
    </xdr:to>
    <xdr:pic>
      <xdr:nvPicPr>
        <xdr:cNvPr id="1059" name="Picture 65" descr="LOGORED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9953625" y="2428875"/>
          <a:ext cx="2057400" cy="1438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11</xdr:col>
      <xdr:colOff>76200</xdr:colOff>
      <xdr:row>14</xdr:row>
      <xdr:rowOff>66675</xdr:rowOff>
    </xdr:from>
    <xdr:to>
      <xdr:col>11</xdr:col>
      <xdr:colOff>1266825</xdr:colOff>
      <xdr:row>14</xdr:row>
      <xdr:rowOff>866775</xdr:rowOff>
    </xdr:to>
    <xdr:pic>
      <xdr:nvPicPr>
        <xdr:cNvPr id="1060" name="Picture 63" descr="hand-symbol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14563725" y="5219700"/>
          <a:ext cx="119062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39</xdr:row>
      <xdr:rowOff>152400</xdr:rowOff>
    </xdr:from>
    <xdr:to>
      <xdr:col>8</xdr:col>
      <xdr:colOff>1371600</xdr:colOff>
      <xdr:row>39</xdr:row>
      <xdr:rowOff>1019175</xdr:rowOff>
    </xdr:to>
    <xdr:pic>
      <xdr:nvPicPr>
        <xdr:cNvPr id="1061" name="Picture 64" descr="RAT_GLUE копия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10953750" y="27003375"/>
          <a:ext cx="1285875" cy="866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1647825</xdr:colOff>
      <xdr:row>8</xdr:row>
      <xdr:rowOff>104775</xdr:rowOff>
    </xdr:from>
    <xdr:to>
      <xdr:col>6</xdr:col>
      <xdr:colOff>295275</xdr:colOff>
      <xdr:row>12</xdr:row>
      <xdr:rowOff>628650</xdr:rowOff>
    </xdr:to>
    <xdr:pic>
      <xdr:nvPicPr>
        <xdr:cNvPr id="1062" name="Picture 63" descr="дохс-лого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8058150" y="2428875"/>
          <a:ext cx="153352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41</xdr:row>
      <xdr:rowOff>38100</xdr:rowOff>
    </xdr:from>
    <xdr:to>
      <xdr:col>8</xdr:col>
      <xdr:colOff>1295400</xdr:colOff>
      <xdr:row>41</xdr:row>
      <xdr:rowOff>952500</xdr:rowOff>
    </xdr:to>
    <xdr:pic>
      <xdr:nvPicPr>
        <xdr:cNvPr id="1063" name="Picture 57" descr="3д-КРЫСИНАЯ СМЕРТЬ-КС 100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10934700" y="29022675"/>
          <a:ext cx="1228725" cy="914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41</xdr:row>
      <xdr:rowOff>19050</xdr:rowOff>
    </xdr:from>
    <xdr:to>
      <xdr:col>4</xdr:col>
      <xdr:colOff>952500</xdr:colOff>
      <xdr:row>41</xdr:row>
      <xdr:rowOff>762000</xdr:rowOff>
    </xdr:to>
    <xdr:pic>
      <xdr:nvPicPr>
        <xdr:cNvPr id="1064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0" y="290036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238125</xdr:colOff>
      <xdr:row>42</xdr:row>
      <xdr:rowOff>114300</xdr:rowOff>
    </xdr:from>
    <xdr:to>
      <xdr:col>8</xdr:col>
      <xdr:colOff>1038225</xdr:colOff>
      <xdr:row>42</xdr:row>
      <xdr:rowOff>828675</xdr:rowOff>
    </xdr:to>
    <xdr:pic>
      <xdr:nvPicPr>
        <xdr:cNvPr id="1065" name="Picture 53" descr="15_b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11106150" y="30108525"/>
          <a:ext cx="80010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352425</xdr:colOff>
      <xdr:row>45</xdr:row>
      <xdr:rowOff>76200</xdr:rowOff>
    </xdr:from>
    <xdr:to>
      <xdr:col>8</xdr:col>
      <xdr:colOff>1057275</xdr:colOff>
      <xdr:row>45</xdr:row>
      <xdr:rowOff>1076325</xdr:rowOff>
    </xdr:to>
    <xdr:pic>
      <xdr:nvPicPr>
        <xdr:cNvPr id="1066" name="Picture 80" descr="ФУМИБАТ мухоловка Россия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11220450" y="32585025"/>
          <a:ext cx="704850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114300</xdr:colOff>
      <xdr:row>30</xdr:row>
      <xdr:rowOff>47625</xdr:rowOff>
    </xdr:from>
    <xdr:to>
      <xdr:col>8</xdr:col>
      <xdr:colOff>1352550</xdr:colOff>
      <xdr:row>30</xdr:row>
      <xdr:rowOff>866775</xdr:rowOff>
    </xdr:to>
    <xdr:pic>
      <xdr:nvPicPr>
        <xdr:cNvPr id="1067" name="Picture 62" descr="КЛЕЕВАЯ ловушка-3D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10982325" y="19250025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152400</xdr:colOff>
      <xdr:row>32</xdr:row>
      <xdr:rowOff>76200</xdr:rowOff>
    </xdr:from>
    <xdr:to>
      <xdr:col>8</xdr:col>
      <xdr:colOff>1266825</xdr:colOff>
      <xdr:row>32</xdr:row>
      <xdr:rowOff>866775</xdr:rowOff>
    </xdr:to>
    <xdr:pic>
      <xdr:nvPicPr>
        <xdr:cNvPr id="1068" name="Picture 69" descr="Капкан-3d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11020425" y="21145500"/>
          <a:ext cx="111442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295275</xdr:colOff>
      <xdr:row>33</xdr:row>
      <xdr:rowOff>866775</xdr:rowOff>
    </xdr:from>
    <xdr:to>
      <xdr:col>18</xdr:col>
      <xdr:colOff>485775</xdr:colOff>
      <xdr:row>35</xdr:row>
      <xdr:rowOff>609600</xdr:rowOff>
    </xdr:to>
    <xdr:pic>
      <xdr:nvPicPr>
        <xdr:cNvPr id="1069" name="Picture 63" descr="837149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18307050" y="22869525"/>
          <a:ext cx="1409700" cy="1247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314325</xdr:colOff>
      <xdr:row>27</xdr:row>
      <xdr:rowOff>19050</xdr:rowOff>
    </xdr:from>
    <xdr:to>
      <xdr:col>19</xdr:col>
      <xdr:colOff>381000</xdr:colOff>
      <xdr:row>28</xdr:row>
      <xdr:rowOff>552450</xdr:rowOff>
    </xdr:to>
    <xdr:pic>
      <xdr:nvPicPr>
        <xdr:cNvPr id="1070" name="Picture 64" descr="tarakan_rubrika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18326100" y="16954500"/>
          <a:ext cx="1895475" cy="1200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257175</xdr:colOff>
      <xdr:row>43</xdr:row>
      <xdr:rowOff>342900</xdr:rowOff>
    </xdr:from>
    <xdr:to>
      <xdr:col>19</xdr:col>
      <xdr:colOff>361950</xdr:colOff>
      <xdr:row>45</xdr:row>
      <xdr:rowOff>38100</xdr:rowOff>
    </xdr:to>
    <xdr:pic>
      <xdr:nvPicPr>
        <xdr:cNvPr id="1071" name="Picture 64" descr="55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18268950" y="31318200"/>
          <a:ext cx="193357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40</xdr:row>
      <xdr:rowOff>19050</xdr:rowOff>
    </xdr:from>
    <xdr:to>
      <xdr:col>4</xdr:col>
      <xdr:colOff>952500</xdr:colOff>
      <xdr:row>40</xdr:row>
      <xdr:rowOff>762000</xdr:rowOff>
    </xdr:to>
    <xdr:pic>
      <xdr:nvPicPr>
        <xdr:cNvPr id="1072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0" y="2800350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17</xdr:row>
      <xdr:rowOff>19050</xdr:rowOff>
    </xdr:from>
    <xdr:to>
      <xdr:col>4</xdr:col>
      <xdr:colOff>952500</xdr:colOff>
      <xdr:row>17</xdr:row>
      <xdr:rowOff>762000</xdr:rowOff>
    </xdr:to>
    <xdr:pic>
      <xdr:nvPicPr>
        <xdr:cNvPr id="1073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0" y="7743825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18</xdr:row>
      <xdr:rowOff>19050</xdr:rowOff>
    </xdr:from>
    <xdr:to>
      <xdr:col>4</xdr:col>
      <xdr:colOff>952500</xdr:colOff>
      <xdr:row>18</xdr:row>
      <xdr:rowOff>762000</xdr:rowOff>
    </xdr:to>
    <xdr:pic>
      <xdr:nvPicPr>
        <xdr:cNvPr id="1074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0" y="8629650"/>
          <a:ext cx="933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4</xdr:col>
      <xdr:colOff>19050</xdr:colOff>
      <xdr:row>16</xdr:row>
      <xdr:rowOff>19050</xdr:rowOff>
    </xdr:from>
    <xdr:to>
      <xdr:col>4</xdr:col>
      <xdr:colOff>952500</xdr:colOff>
      <xdr:row>16</xdr:row>
      <xdr:rowOff>742950</xdr:rowOff>
    </xdr:to>
    <xdr:pic>
      <xdr:nvPicPr>
        <xdr:cNvPr id="1075" name="Picture 64" descr="hit (2)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5238750" y="6858000"/>
          <a:ext cx="933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52</xdr:row>
      <xdr:rowOff>209550</xdr:rowOff>
    </xdr:from>
    <xdr:to>
      <xdr:col>8</xdr:col>
      <xdr:colOff>1400175</xdr:colOff>
      <xdr:row>52</xdr:row>
      <xdr:rowOff>1019175</xdr:rowOff>
    </xdr:to>
    <xdr:pic>
      <xdr:nvPicPr>
        <xdr:cNvPr id="1076" name="Picture 60" descr="3г супер клей 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10934700" y="40633650"/>
          <a:ext cx="13335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51</xdr:row>
      <xdr:rowOff>314325</xdr:rowOff>
    </xdr:from>
    <xdr:to>
      <xdr:col>8</xdr:col>
      <xdr:colOff>1419225</xdr:colOff>
      <xdr:row>51</xdr:row>
      <xdr:rowOff>1057275</xdr:rowOff>
    </xdr:to>
    <xdr:pic>
      <xdr:nvPicPr>
        <xdr:cNvPr id="1077" name="Picture 61" descr="3г гель клей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10934700" y="39471600"/>
          <a:ext cx="13525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66675</xdr:colOff>
      <xdr:row>53</xdr:row>
      <xdr:rowOff>257175</xdr:rowOff>
    </xdr:from>
    <xdr:to>
      <xdr:col>8</xdr:col>
      <xdr:colOff>1400175</xdr:colOff>
      <xdr:row>53</xdr:row>
      <xdr:rowOff>952500</xdr:rowOff>
    </xdr:to>
    <xdr:pic>
      <xdr:nvPicPr>
        <xdr:cNvPr id="1078" name="Picture 62" descr="2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10934700" y="41881425"/>
          <a:ext cx="1333500" cy="695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419100</xdr:colOff>
      <xdr:row>49</xdr:row>
      <xdr:rowOff>504825</xdr:rowOff>
    </xdr:from>
    <xdr:to>
      <xdr:col>19</xdr:col>
      <xdr:colOff>85725</xdr:colOff>
      <xdr:row>51</xdr:row>
      <xdr:rowOff>152400</xdr:rowOff>
    </xdr:to>
    <xdr:pic>
      <xdr:nvPicPr>
        <xdr:cNvPr id="1079" name="Picture 60" descr="тюбик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18430875" y="38080950"/>
          <a:ext cx="1495425" cy="1228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16</xdr:row>
      <xdr:rowOff>123825</xdr:rowOff>
    </xdr:from>
    <xdr:to>
      <xdr:col>29</xdr:col>
      <xdr:colOff>295275</xdr:colOff>
      <xdr:row>16</xdr:row>
      <xdr:rowOff>695325</xdr:rowOff>
    </xdr:to>
    <xdr:pic>
      <xdr:nvPicPr>
        <xdr:cNvPr id="1080" name="Picture 6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24469725" y="69627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17</xdr:row>
      <xdr:rowOff>123825</xdr:rowOff>
    </xdr:from>
    <xdr:to>
      <xdr:col>29</xdr:col>
      <xdr:colOff>295275</xdr:colOff>
      <xdr:row>17</xdr:row>
      <xdr:rowOff>695325</xdr:rowOff>
    </xdr:to>
    <xdr:pic>
      <xdr:nvPicPr>
        <xdr:cNvPr id="1081" name="Picture 6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78486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18</xdr:row>
      <xdr:rowOff>123825</xdr:rowOff>
    </xdr:from>
    <xdr:to>
      <xdr:col>29</xdr:col>
      <xdr:colOff>295275</xdr:colOff>
      <xdr:row>18</xdr:row>
      <xdr:rowOff>695325</xdr:rowOff>
    </xdr:to>
    <xdr:pic>
      <xdr:nvPicPr>
        <xdr:cNvPr id="1082" name="Picture 66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87344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22</xdr:row>
      <xdr:rowOff>123825</xdr:rowOff>
    </xdr:from>
    <xdr:to>
      <xdr:col>29</xdr:col>
      <xdr:colOff>295275</xdr:colOff>
      <xdr:row>22</xdr:row>
      <xdr:rowOff>695325</xdr:rowOff>
    </xdr:to>
    <xdr:pic>
      <xdr:nvPicPr>
        <xdr:cNvPr id="1083" name="Picture 67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124682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23</xdr:row>
      <xdr:rowOff>123825</xdr:rowOff>
    </xdr:from>
    <xdr:to>
      <xdr:col>29</xdr:col>
      <xdr:colOff>295275</xdr:colOff>
      <xdr:row>23</xdr:row>
      <xdr:rowOff>695325</xdr:rowOff>
    </xdr:to>
    <xdr:pic>
      <xdr:nvPicPr>
        <xdr:cNvPr id="1084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133540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24</xdr:row>
      <xdr:rowOff>123825</xdr:rowOff>
    </xdr:from>
    <xdr:to>
      <xdr:col>29</xdr:col>
      <xdr:colOff>295275</xdr:colOff>
      <xdr:row>24</xdr:row>
      <xdr:rowOff>695325</xdr:rowOff>
    </xdr:to>
    <xdr:pic>
      <xdr:nvPicPr>
        <xdr:cNvPr id="1085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142875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19</xdr:row>
      <xdr:rowOff>114300</xdr:rowOff>
    </xdr:from>
    <xdr:to>
      <xdr:col>29</xdr:col>
      <xdr:colOff>0</xdr:colOff>
      <xdr:row>19</xdr:row>
      <xdr:rowOff>762000</xdr:rowOff>
    </xdr:to>
    <xdr:pic>
      <xdr:nvPicPr>
        <xdr:cNvPr id="1086" name="Picture 7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24641175" y="98012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20</xdr:row>
      <xdr:rowOff>114300</xdr:rowOff>
    </xdr:from>
    <xdr:to>
      <xdr:col>29</xdr:col>
      <xdr:colOff>0</xdr:colOff>
      <xdr:row>20</xdr:row>
      <xdr:rowOff>762000</xdr:rowOff>
    </xdr:to>
    <xdr:pic>
      <xdr:nvPicPr>
        <xdr:cNvPr id="1087" name="Picture 72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106870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21</xdr:row>
      <xdr:rowOff>114300</xdr:rowOff>
    </xdr:from>
    <xdr:to>
      <xdr:col>29</xdr:col>
      <xdr:colOff>0</xdr:colOff>
      <xdr:row>21</xdr:row>
      <xdr:rowOff>762000</xdr:rowOff>
    </xdr:to>
    <xdr:pic>
      <xdr:nvPicPr>
        <xdr:cNvPr id="1088" name="Picture 73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115728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29</xdr:row>
      <xdr:rowOff>114300</xdr:rowOff>
    </xdr:from>
    <xdr:to>
      <xdr:col>29</xdr:col>
      <xdr:colOff>0</xdr:colOff>
      <xdr:row>29</xdr:row>
      <xdr:rowOff>762000</xdr:rowOff>
    </xdr:to>
    <xdr:pic>
      <xdr:nvPicPr>
        <xdr:cNvPr id="1089" name="Picture 74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183832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30</xdr:row>
      <xdr:rowOff>114300</xdr:rowOff>
    </xdr:from>
    <xdr:to>
      <xdr:col>29</xdr:col>
      <xdr:colOff>0</xdr:colOff>
      <xdr:row>30</xdr:row>
      <xdr:rowOff>762000</xdr:rowOff>
    </xdr:to>
    <xdr:pic>
      <xdr:nvPicPr>
        <xdr:cNvPr id="1090" name="Picture 75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193167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31</xdr:row>
      <xdr:rowOff>114300</xdr:rowOff>
    </xdr:from>
    <xdr:to>
      <xdr:col>29</xdr:col>
      <xdr:colOff>0</xdr:colOff>
      <xdr:row>31</xdr:row>
      <xdr:rowOff>762000</xdr:rowOff>
    </xdr:to>
    <xdr:pic>
      <xdr:nvPicPr>
        <xdr:cNvPr id="1091" name="Picture 76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202501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32</xdr:row>
      <xdr:rowOff>114300</xdr:rowOff>
    </xdr:from>
    <xdr:to>
      <xdr:col>29</xdr:col>
      <xdr:colOff>0</xdr:colOff>
      <xdr:row>32</xdr:row>
      <xdr:rowOff>762000</xdr:rowOff>
    </xdr:to>
    <xdr:pic>
      <xdr:nvPicPr>
        <xdr:cNvPr id="1092" name="Picture 7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2118360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33</xdr:row>
      <xdr:rowOff>114300</xdr:rowOff>
    </xdr:from>
    <xdr:to>
      <xdr:col>29</xdr:col>
      <xdr:colOff>0</xdr:colOff>
      <xdr:row>33</xdr:row>
      <xdr:rowOff>762000</xdr:rowOff>
    </xdr:to>
    <xdr:pic>
      <xdr:nvPicPr>
        <xdr:cNvPr id="1093" name="Picture 78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221170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36</xdr:row>
      <xdr:rowOff>114300</xdr:rowOff>
    </xdr:from>
    <xdr:to>
      <xdr:col>29</xdr:col>
      <xdr:colOff>0</xdr:colOff>
      <xdr:row>36</xdr:row>
      <xdr:rowOff>762000</xdr:rowOff>
    </xdr:to>
    <xdr:pic>
      <xdr:nvPicPr>
        <xdr:cNvPr id="1094" name="Picture 79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24288750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39</xdr:row>
      <xdr:rowOff>114300</xdr:rowOff>
    </xdr:from>
    <xdr:to>
      <xdr:col>29</xdr:col>
      <xdr:colOff>0</xdr:colOff>
      <xdr:row>39</xdr:row>
      <xdr:rowOff>762000</xdr:rowOff>
    </xdr:to>
    <xdr:pic>
      <xdr:nvPicPr>
        <xdr:cNvPr id="1095" name="Picture 80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2696527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37</xdr:row>
      <xdr:rowOff>123825</xdr:rowOff>
    </xdr:from>
    <xdr:to>
      <xdr:col>29</xdr:col>
      <xdr:colOff>295275</xdr:colOff>
      <xdr:row>37</xdr:row>
      <xdr:rowOff>695325</xdr:rowOff>
    </xdr:to>
    <xdr:pic>
      <xdr:nvPicPr>
        <xdr:cNvPr id="1096" name="Picture 81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251841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38</xdr:row>
      <xdr:rowOff>123825</xdr:rowOff>
    </xdr:from>
    <xdr:to>
      <xdr:col>29</xdr:col>
      <xdr:colOff>295275</xdr:colOff>
      <xdr:row>38</xdr:row>
      <xdr:rowOff>695325</xdr:rowOff>
    </xdr:to>
    <xdr:pic>
      <xdr:nvPicPr>
        <xdr:cNvPr id="1097" name="Picture 82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260699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40</xdr:row>
      <xdr:rowOff>123825</xdr:rowOff>
    </xdr:from>
    <xdr:to>
      <xdr:col>29</xdr:col>
      <xdr:colOff>295275</xdr:colOff>
      <xdr:row>40</xdr:row>
      <xdr:rowOff>695325</xdr:rowOff>
    </xdr:to>
    <xdr:pic>
      <xdr:nvPicPr>
        <xdr:cNvPr id="1098" name="Picture 83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281082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41</xdr:row>
      <xdr:rowOff>123825</xdr:rowOff>
    </xdr:from>
    <xdr:to>
      <xdr:col>29</xdr:col>
      <xdr:colOff>295275</xdr:colOff>
      <xdr:row>41</xdr:row>
      <xdr:rowOff>695325</xdr:rowOff>
    </xdr:to>
    <xdr:pic>
      <xdr:nvPicPr>
        <xdr:cNvPr id="1099" name="Picture 84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291084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466725</xdr:colOff>
      <xdr:row>45</xdr:row>
      <xdr:rowOff>114300</xdr:rowOff>
    </xdr:from>
    <xdr:to>
      <xdr:col>29</xdr:col>
      <xdr:colOff>0</xdr:colOff>
      <xdr:row>45</xdr:row>
      <xdr:rowOff>762000</xdr:rowOff>
    </xdr:to>
    <xdr:pic>
      <xdr:nvPicPr>
        <xdr:cNvPr id="1100" name="Picture 87" descr="Безимени-1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24641175" y="32623125"/>
          <a:ext cx="752475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46</xdr:row>
      <xdr:rowOff>123825</xdr:rowOff>
    </xdr:from>
    <xdr:to>
      <xdr:col>29</xdr:col>
      <xdr:colOff>295275</xdr:colOff>
      <xdr:row>46</xdr:row>
      <xdr:rowOff>695325</xdr:rowOff>
    </xdr:to>
    <xdr:pic>
      <xdr:nvPicPr>
        <xdr:cNvPr id="1101" name="Picture 8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338994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47</xdr:row>
      <xdr:rowOff>123825</xdr:rowOff>
    </xdr:from>
    <xdr:to>
      <xdr:col>29</xdr:col>
      <xdr:colOff>295275</xdr:colOff>
      <xdr:row>47</xdr:row>
      <xdr:rowOff>695325</xdr:rowOff>
    </xdr:to>
    <xdr:pic>
      <xdr:nvPicPr>
        <xdr:cNvPr id="1102" name="Picture 8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3516630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85725</xdr:colOff>
      <xdr:row>25</xdr:row>
      <xdr:rowOff>66675</xdr:rowOff>
    </xdr:from>
    <xdr:to>
      <xdr:col>8</xdr:col>
      <xdr:colOff>1400175</xdr:colOff>
      <xdr:row>25</xdr:row>
      <xdr:rowOff>828675</xdr:rowOff>
    </xdr:to>
    <xdr:pic>
      <xdr:nvPicPr>
        <xdr:cNvPr id="1103" name="Picture 32" descr="ФУМИБАТ Универсальный гель от насекомых копия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10953750" y="15163800"/>
          <a:ext cx="13144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123825</xdr:colOff>
      <xdr:row>26</xdr:row>
      <xdr:rowOff>38100</xdr:rowOff>
    </xdr:from>
    <xdr:to>
      <xdr:col>8</xdr:col>
      <xdr:colOff>1304925</xdr:colOff>
      <xdr:row>26</xdr:row>
      <xdr:rowOff>923925</xdr:rowOff>
    </xdr:to>
    <xdr:pic>
      <xdr:nvPicPr>
        <xdr:cNvPr id="1104" name="Picture 57" descr="Фумибат 6 шт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10991850" y="16021050"/>
          <a:ext cx="1181100" cy="885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25</xdr:row>
      <xdr:rowOff>123825</xdr:rowOff>
    </xdr:from>
    <xdr:to>
      <xdr:col>29</xdr:col>
      <xdr:colOff>295275</xdr:colOff>
      <xdr:row>25</xdr:row>
      <xdr:rowOff>695325</xdr:rowOff>
    </xdr:to>
    <xdr:pic>
      <xdr:nvPicPr>
        <xdr:cNvPr id="1105" name="Picture 68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15220950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26</xdr:row>
      <xdr:rowOff>123825</xdr:rowOff>
    </xdr:from>
    <xdr:to>
      <xdr:col>29</xdr:col>
      <xdr:colOff>295275</xdr:colOff>
      <xdr:row>26</xdr:row>
      <xdr:rowOff>695325</xdr:rowOff>
    </xdr:to>
    <xdr:pic>
      <xdr:nvPicPr>
        <xdr:cNvPr id="1106" name="Picture 69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1610677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209550</xdr:colOff>
      <xdr:row>48</xdr:row>
      <xdr:rowOff>219075</xdr:rowOff>
    </xdr:from>
    <xdr:to>
      <xdr:col>8</xdr:col>
      <xdr:colOff>1247775</xdr:colOff>
      <xdr:row>48</xdr:row>
      <xdr:rowOff>1038225</xdr:rowOff>
    </xdr:to>
    <xdr:pic>
      <xdr:nvPicPr>
        <xdr:cNvPr id="1107" name="Picture 50" descr="070041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11077575" y="36528375"/>
          <a:ext cx="1038225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27</xdr:col>
      <xdr:colOff>295275</xdr:colOff>
      <xdr:row>48</xdr:row>
      <xdr:rowOff>123825</xdr:rowOff>
    </xdr:from>
    <xdr:to>
      <xdr:col>29</xdr:col>
      <xdr:colOff>295275</xdr:colOff>
      <xdr:row>48</xdr:row>
      <xdr:rowOff>695325</xdr:rowOff>
    </xdr:to>
    <xdr:pic>
      <xdr:nvPicPr>
        <xdr:cNvPr id="1108" name="Picture 85" descr="знак-ЕАС-450x214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24469725" y="36433125"/>
          <a:ext cx="12192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57150</xdr:colOff>
      <xdr:row>8</xdr:row>
      <xdr:rowOff>57150</xdr:rowOff>
    </xdr:from>
    <xdr:to>
      <xdr:col>0</xdr:col>
      <xdr:colOff>428625</xdr:colOff>
      <xdr:row>8</xdr:row>
      <xdr:rowOff>523875</xdr:rowOff>
    </xdr:to>
    <xdr:pic>
      <xdr:nvPicPr>
        <xdr:cNvPr id="2049" name="Рисунок 2" descr="C:\Users\Евгешка\Desktop\Сайт\Иконки Наши\7.png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0" y="1704975"/>
          <a:ext cx="3714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0</xdr:colOff>
      <xdr:row>0</xdr:row>
      <xdr:rowOff>38100</xdr:rowOff>
    </xdr:from>
    <xdr:to>
      <xdr:col>13</xdr:col>
      <xdr:colOff>352425</xdr:colOff>
      <xdr:row>6</xdr:row>
      <xdr:rowOff>57150</xdr:rowOff>
    </xdr:to>
    <xdr:pic>
      <xdr:nvPicPr>
        <xdr:cNvPr id="2050" name="Рисунок 32" descr="ЗАО ПО «ОБОРОНХИМ»; ООО «ОБОРОНА».wmf"/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38100"/>
          <a:ext cx="11363325" cy="1085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pageSetUpPr fitToPage="1"/>
  </sheetPr>
  <dimension ref="A1:AD58"/>
  <sheetViews>
    <sheetView showGridLines="0" tabSelected="1" view="pageBreakPreview" topLeftCell="A2" zoomScale="45" zoomScaleNormal="40" zoomScaleSheetLayoutView="40" zoomScalePageLayoutView="50" workbookViewId="0">
      <selection activeCell="K42" sqref="K42"/>
    </sheetView>
  </sheetViews>
  <sheetFormatPr defaultRowHeight="30"/>
  <cols>
    <col min="1" max="1" width="9.28515625" style="1" customWidth="1"/>
    <col min="2" max="2" width="12.42578125" style="1" customWidth="1"/>
    <col min="3" max="3" width="23" style="1" customWidth="1"/>
    <col min="4" max="4" width="33.5703125" style="1" customWidth="1"/>
    <col min="5" max="5" width="17.85546875" style="1" customWidth="1"/>
    <col min="6" max="6" width="43.28515625" style="5" customWidth="1"/>
    <col min="7" max="7" width="12.42578125" style="1" customWidth="1"/>
    <col min="8" max="8" width="11.140625" style="1" customWidth="1"/>
    <col min="9" max="9" width="21.5703125" style="1" customWidth="1"/>
    <col min="10" max="10" width="13.5703125" style="1" customWidth="1"/>
    <col min="11" max="11" width="19.140625" style="1" customWidth="1"/>
    <col min="12" max="12" width="20.140625" style="4" customWidth="1"/>
    <col min="13" max="13" width="30.5703125" style="223" customWidth="1"/>
    <col min="14" max="15" width="0.140625" style="1" hidden="1" customWidth="1"/>
    <col min="16" max="16" width="2.140625" style="86" customWidth="1"/>
    <col min="17" max="19" width="9.140625" style="1"/>
    <col min="20" max="20" width="10.140625" style="92" customWidth="1"/>
    <col min="21" max="21" width="2.42578125" style="86" hidden="1" customWidth="1"/>
    <col min="22" max="22" width="9.140625" style="93"/>
    <col min="23" max="29" width="9.140625" style="1"/>
    <col min="30" max="30" width="15.140625" style="1" customWidth="1"/>
    <col min="31" max="16384" width="9.140625" style="1"/>
  </cols>
  <sheetData>
    <row r="1" spans="1:30" ht="30.75" hidden="1" thickBot="1"/>
    <row r="2" spans="1:30" ht="128.25" customHeight="1" thickTop="1" thickBot="1">
      <c r="A2" s="258"/>
      <c r="B2" s="259"/>
      <c r="C2" s="259"/>
      <c r="D2" s="259"/>
      <c r="E2" s="259"/>
      <c r="F2" s="259"/>
      <c r="G2" s="259"/>
      <c r="H2" s="259"/>
      <c r="I2" s="259"/>
      <c r="J2" s="259"/>
      <c r="K2" s="259"/>
      <c r="L2" s="259"/>
      <c r="M2" s="224"/>
      <c r="N2" s="96"/>
      <c r="O2" s="96"/>
      <c r="P2" s="106"/>
      <c r="Q2" s="260" t="s">
        <v>204</v>
      </c>
      <c r="R2" s="261"/>
      <c r="S2" s="261"/>
      <c r="T2" s="262"/>
      <c r="W2" s="248" t="s">
        <v>146</v>
      </c>
      <c r="X2" s="248"/>
      <c r="Y2" s="248"/>
      <c r="Z2" s="248"/>
      <c r="AA2" s="244">
        <f>1*M57</f>
        <v>0</v>
      </c>
      <c r="AB2" s="245"/>
      <c r="AC2" s="245"/>
      <c r="AD2" s="245"/>
    </row>
    <row r="3" spans="1:30" ht="12" customHeight="1" thickBot="1">
      <c r="A3" s="265"/>
      <c r="B3" s="266"/>
      <c r="C3" s="266"/>
      <c r="D3" s="266"/>
      <c r="E3" s="266"/>
      <c r="F3" s="266"/>
      <c r="G3" s="266"/>
      <c r="H3" s="266"/>
      <c r="I3" s="266"/>
      <c r="J3" s="266"/>
      <c r="K3" s="266"/>
      <c r="L3" s="266"/>
      <c r="M3" s="225"/>
      <c r="N3" s="93"/>
      <c r="O3" s="93"/>
      <c r="P3" s="107"/>
      <c r="Q3" s="274"/>
      <c r="R3" s="275"/>
      <c r="S3" s="275"/>
      <c r="T3" s="276"/>
      <c r="V3" s="165"/>
      <c r="W3" s="246" t="s">
        <v>147</v>
      </c>
      <c r="X3" s="246"/>
      <c r="Y3" s="246"/>
      <c r="Z3" s="246"/>
      <c r="AA3" s="247">
        <f ca="1">1*'Обьем Вес '!N47</f>
        <v>0</v>
      </c>
      <c r="AB3" s="247"/>
      <c r="AC3" s="247"/>
      <c r="AD3" s="247"/>
    </row>
    <row r="4" spans="1:30" ht="18.75" customHeight="1" thickBot="1">
      <c r="A4" s="265"/>
      <c r="B4" s="266"/>
      <c r="C4" s="266"/>
      <c r="D4" s="266"/>
      <c r="E4" s="266"/>
      <c r="F4" s="266"/>
      <c r="G4" s="266"/>
      <c r="H4" s="266"/>
      <c r="I4" s="266"/>
      <c r="J4" s="266"/>
      <c r="K4" s="266"/>
      <c r="L4" s="266"/>
      <c r="M4" s="225"/>
      <c r="N4" s="93"/>
      <c r="O4" s="93"/>
      <c r="P4" s="108"/>
      <c r="Q4" s="277"/>
      <c r="R4" s="278"/>
      <c r="S4" s="278"/>
      <c r="T4" s="279"/>
      <c r="V4" s="165"/>
      <c r="W4" s="246"/>
      <c r="X4" s="246"/>
      <c r="Y4" s="246"/>
      <c r="Z4" s="246"/>
      <c r="AA4" s="247"/>
      <c r="AB4" s="247"/>
      <c r="AC4" s="247"/>
      <c r="AD4" s="247"/>
    </row>
    <row r="5" spans="1:30" ht="12" hidden="1" customHeight="1">
      <c r="A5" s="265"/>
      <c r="B5" s="266"/>
      <c r="C5" s="266"/>
      <c r="D5" s="266"/>
      <c r="E5" s="266"/>
      <c r="F5" s="266"/>
      <c r="G5" s="266"/>
      <c r="H5" s="266"/>
      <c r="I5" s="266"/>
      <c r="J5" s="266"/>
      <c r="K5" s="266"/>
      <c r="L5" s="266"/>
      <c r="M5" s="225"/>
      <c r="N5" s="93"/>
      <c r="O5" s="93"/>
      <c r="P5" s="109"/>
      <c r="Q5" s="154"/>
      <c r="R5" s="155"/>
      <c r="S5" s="155"/>
      <c r="T5" s="156"/>
      <c r="V5" s="165"/>
      <c r="W5" s="246"/>
      <c r="X5" s="246"/>
      <c r="Y5" s="246"/>
      <c r="Z5" s="246"/>
      <c r="AA5" s="247"/>
      <c r="AB5" s="247"/>
      <c r="AC5" s="247"/>
      <c r="AD5" s="247"/>
    </row>
    <row r="6" spans="1:30" ht="6" hidden="1" customHeight="1">
      <c r="A6" s="265"/>
      <c r="B6" s="266"/>
      <c r="C6" s="266"/>
      <c r="D6" s="266"/>
      <c r="E6" s="266"/>
      <c r="F6" s="266"/>
      <c r="G6" s="266"/>
      <c r="H6" s="266"/>
      <c r="I6" s="266"/>
      <c r="J6" s="266"/>
      <c r="K6" s="266"/>
      <c r="L6" s="266"/>
      <c r="M6" s="225"/>
      <c r="N6" s="93"/>
      <c r="O6" s="93"/>
      <c r="P6" s="109"/>
      <c r="Q6" s="154"/>
      <c r="R6" s="155"/>
      <c r="S6" s="155"/>
      <c r="T6" s="156"/>
      <c r="V6" s="165"/>
      <c r="W6" s="246"/>
      <c r="X6" s="246"/>
      <c r="Y6" s="246"/>
      <c r="Z6" s="246"/>
      <c r="AA6" s="247"/>
      <c r="AB6" s="247"/>
      <c r="AC6" s="247"/>
      <c r="AD6" s="247"/>
    </row>
    <row r="7" spans="1:30" ht="12" customHeight="1" thickBot="1">
      <c r="A7" s="97"/>
      <c r="B7" s="77"/>
      <c r="C7" s="77"/>
      <c r="D7" s="77"/>
      <c r="E7" s="77"/>
      <c r="F7" s="78"/>
      <c r="G7" s="77"/>
      <c r="H7" s="77"/>
      <c r="I7" s="77"/>
      <c r="J7" s="77"/>
      <c r="K7" s="77"/>
      <c r="L7" s="79"/>
      <c r="M7" s="225"/>
      <c r="N7" s="93"/>
      <c r="O7" s="93"/>
      <c r="P7" s="110"/>
      <c r="Q7" s="280"/>
      <c r="R7" s="281"/>
      <c r="S7" s="281"/>
      <c r="T7" s="282"/>
      <c r="V7" s="165"/>
      <c r="W7" s="246"/>
      <c r="X7" s="246"/>
      <c r="Y7" s="246"/>
      <c r="Z7" s="246"/>
      <c r="AA7" s="247"/>
      <c r="AB7" s="247"/>
      <c r="AC7" s="247"/>
      <c r="AD7" s="247"/>
    </row>
    <row r="8" spans="1:30" ht="12" customHeight="1" thickBot="1">
      <c r="A8" s="267" t="s">
        <v>44</v>
      </c>
      <c r="B8" s="268"/>
      <c r="C8" s="268"/>
      <c r="D8" s="268"/>
      <c r="E8" s="268"/>
      <c r="F8" s="268"/>
      <c r="G8" s="268"/>
      <c r="H8" s="268"/>
      <c r="I8" s="268"/>
      <c r="J8" s="268"/>
      <c r="K8" s="268"/>
      <c r="L8" s="268"/>
      <c r="M8" s="269"/>
      <c r="N8" s="93"/>
      <c r="O8" s="93"/>
      <c r="P8" s="111"/>
      <c r="Q8" s="280"/>
      <c r="R8" s="281"/>
      <c r="S8" s="281"/>
      <c r="T8" s="282"/>
      <c r="V8" s="165"/>
      <c r="W8" s="246"/>
      <c r="X8" s="246"/>
      <c r="Y8" s="246"/>
      <c r="Z8" s="246"/>
      <c r="AA8" s="247"/>
      <c r="AB8" s="247"/>
      <c r="AC8" s="247"/>
      <c r="AD8" s="247"/>
    </row>
    <row r="9" spans="1:30" ht="12" customHeight="1" thickBot="1">
      <c r="A9" s="270"/>
      <c r="B9" s="268"/>
      <c r="C9" s="268"/>
      <c r="D9" s="268"/>
      <c r="E9" s="268"/>
      <c r="F9" s="268"/>
      <c r="G9" s="268"/>
      <c r="H9" s="268"/>
      <c r="I9" s="268"/>
      <c r="J9" s="268"/>
      <c r="K9" s="268"/>
      <c r="L9" s="268"/>
      <c r="M9" s="269"/>
      <c r="N9" s="93"/>
      <c r="O9" s="93"/>
      <c r="P9" s="111"/>
      <c r="Q9" s="280"/>
      <c r="R9" s="281"/>
      <c r="S9" s="281"/>
      <c r="T9" s="282"/>
      <c r="V9" s="165"/>
      <c r="W9" s="246"/>
      <c r="X9" s="246"/>
      <c r="Y9" s="246"/>
      <c r="Z9" s="246"/>
      <c r="AA9" s="247"/>
      <c r="AB9" s="247"/>
      <c r="AC9" s="247"/>
      <c r="AD9" s="247"/>
    </row>
    <row r="10" spans="1:30" ht="5.25" customHeight="1" thickBot="1">
      <c r="A10" s="270"/>
      <c r="B10" s="268"/>
      <c r="C10" s="268"/>
      <c r="D10" s="268"/>
      <c r="E10" s="268"/>
      <c r="F10" s="268"/>
      <c r="G10" s="268"/>
      <c r="H10" s="268"/>
      <c r="I10" s="268"/>
      <c r="J10" s="268"/>
      <c r="K10" s="268"/>
      <c r="L10" s="268"/>
      <c r="M10" s="269"/>
      <c r="N10" s="93"/>
      <c r="O10" s="93"/>
      <c r="P10" s="111"/>
      <c r="Q10" s="280"/>
      <c r="R10" s="281"/>
      <c r="S10" s="281"/>
      <c r="T10" s="282"/>
      <c r="V10" s="165"/>
      <c r="W10" s="246"/>
      <c r="X10" s="246"/>
      <c r="Y10" s="246"/>
      <c r="Z10" s="246"/>
      <c r="AA10" s="247"/>
      <c r="AB10" s="247"/>
      <c r="AC10" s="247"/>
      <c r="AD10" s="247"/>
    </row>
    <row r="11" spans="1:30" ht="34.5" thickBot="1">
      <c r="A11" s="270"/>
      <c r="B11" s="268"/>
      <c r="C11" s="268"/>
      <c r="D11" s="268"/>
      <c r="E11" s="268"/>
      <c r="F11" s="268"/>
      <c r="G11" s="268"/>
      <c r="H11" s="268"/>
      <c r="I11" s="268"/>
      <c r="J11" s="268"/>
      <c r="K11" s="268"/>
      <c r="L11" s="268"/>
      <c r="M11" s="269"/>
      <c r="N11" s="93"/>
      <c r="O11" s="93"/>
      <c r="P11" s="111"/>
      <c r="Q11" s="280"/>
      <c r="R11" s="281"/>
      <c r="S11" s="281"/>
      <c r="T11" s="282"/>
      <c r="V11" s="165"/>
      <c r="W11" s="246"/>
      <c r="X11" s="246"/>
      <c r="Y11" s="246"/>
      <c r="Z11" s="246"/>
      <c r="AA11" s="247"/>
      <c r="AB11" s="247"/>
      <c r="AC11" s="247"/>
      <c r="AD11" s="247"/>
    </row>
    <row r="12" spans="1:30" ht="28.5" customHeight="1" thickBot="1">
      <c r="A12" s="270"/>
      <c r="B12" s="268"/>
      <c r="C12" s="268"/>
      <c r="D12" s="268"/>
      <c r="E12" s="268"/>
      <c r="F12" s="268"/>
      <c r="G12" s="268"/>
      <c r="H12" s="268"/>
      <c r="I12" s="268"/>
      <c r="J12" s="268"/>
      <c r="K12" s="268"/>
      <c r="L12" s="268"/>
      <c r="M12" s="269"/>
      <c r="N12" s="93"/>
      <c r="O12" s="93"/>
      <c r="P12" s="107"/>
      <c r="Q12" s="157"/>
      <c r="R12" s="158"/>
      <c r="S12" s="158"/>
      <c r="T12" s="159"/>
      <c r="V12" s="165"/>
      <c r="W12" s="246"/>
      <c r="X12" s="246"/>
      <c r="Y12" s="246"/>
      <c r="Z12" s="246"/>
      <c r="AA12" s="247"/>
      <c r="AB12" s="247"/>
      <c r="AC12" s="247"/>
      <c r="AD12" s="247"/>
    </row>
    <row r="13" spans="1:30" ht="73.5" customHeight="1" thickBot="1">
      <c r="A13" s="271"/>
      <c r="B13" s="272"/>
      <c r="C13" s="272"/>
      <c r="D13" s="272"/>
      <c r="E13" s="272"/>
      <c r="F13" s="272"/>
      <c r="G13" s="272"/>
      <c r="H13" s="272"/>
      <c r="I13" s="272"/>
      <c r="J13" s="272"/>
      <c r="K13" s="272"/>
      <c r="L13" s="272"/>
      <c r="M13" s="273"/>
      <c r="N13" s="93"/>
      <c r="O13" s="93"/>
      <c r="P13" s="108"/>
      <c r="Q13" s="160"/>
      <c r="R13" s="161"/>
      <c r="S13" s="161"/>
      <c r="T13" s="162"/>
      <c r="V13" s="165"/>
      <c r="W13" s="246" t="s">
        <v>148</v>
      </c>
      <c r="X13" s="246"/>
      <c r="Y13" s="246"/>
      <c r="Z13" s="246"/>
      <c r="AA13" s="247">
        <f ca="1">1*'Обьем Вес '!M47</f>
        <v>0</v>
      </c>
      <c r="AB13" s="247"/>
      <c r="AC13" s="247"/>
      <c r="AD13" s="247"/>
    </row>
    <row r="14" spans="1:30" ht="69" customHeight="1" thickTop="1" thickBot="1">
      <c r="A14" s="283" t="s">
        <v>203</v>
      </c>
      <c r="B14" s="284"/>
      <c r="C14" s="284"/>
      <c r="D14" s="284"/>
      <c r="E14" s="284"/>
      <c r="F14" s="284"/>
      <c r="G14" s="284"/>
      <c r="H14" s="284"/>
      <c r="I14" s="285"/>
      <c r="J14" s="85" t="s">
        <v>125</v>
      </c>
      <c r="K14" s="85" t="s">
        <v>126</v>
      </c>
      <c r="L14" s="263" t="s">
        <v>135</v>
      </c>
      <c r="M14" s="57" t="s">
        <v>24</v>
      </c>
      <c r="N14" s="93"/>
      <c r="O14" s="93"/>
      <c r="P14" s="88"/>
      <c r="Q14" s="286" t="s">
        <v>196</v>
      </c>
      <c r="R14" s="287"/>
      <c r="S14" s="287"/>
      <c r="T14" s="288"/>
      <c r="W14" s="246"/>
      <c r="X14" s="246"/>
      <c r="Y14" s="246"/>
      <c r="Z14" s="246"/>
      <c r="AA14" s="247"/>
      <c r="AB14" s="247"/>
      <c r="AC14" s="247"/>
      <c r="AD14" s="247"/>
    </row>
    <row r="15" spans="1:30" ht="78.75" customHeight="1" thickBot="1">
      <c r="A15" s="98" t="s">
        <v>3</v>
      </c>
      <c r="B15" s="37" t="s">
        <v>4</v>
      </c>
      <c r="C15" s="37" t="s">
        <v>31</v>
      </c>
      <c r="D15" s="36" t="s">
        <v>18</v>
      </c>
      <c r="E15" s="36" t="s">
        <v>19</v>
      </c>
      <c r="F15" s="36" t="s">
        <v>13</v>
      </c>
      <c r="G15" s="36" t="s">
        <v>17</v>
      </c>
      <c r="H15" s="36" t="s">
        <v>85</v>
      </c>
      <c r="I15" s="36" t="s">
        <v>5</v>
      </c>
      <c r="J15" s="38" t="s">
        <v>55</v>
      </c>
      <c r="K15" s="39" t="s">
        <v>77</v>
      </c>
      <c r="L15" s="264"/>
      <c r="M15" s="57" t="s">
        <v>195</v>
      </c>
      <c r="N15" s="93"/>
      <c r="O15" s="93"/>
      <c r="P15" s="87"/>
      <c r="Q15" s="289"/>
      <c r="R15" s="290"/>
      <c r="S15" s="290"/>
      <c r="T15" s="291"/>
      <c r="W15" s="248" t="s">
        <v>149</v>
      </c>
      <c r="X15" s="248"/>
      <c r="Y15" s="248"/>
      <c r="Z15" s="248"/>
      <c r="AA15" s="245">
        <f ca="1">1*'Обьем Вес '!C47</f>
        <v>0</v>
      </c>
      <c r="AB15" s="245"/>
      <c r="AC15" s="245"/>
      <c r="AD15" s="245"/>
    </row>
    <row r="16" spans="1:30" ht="54" customHeight="1" thickBot="1">
      <c r="A16" s="292" t="s">
        <v>65</v>
      </c>
      <c r="B16" s="299"/>
      <c r="C16" s="299"/>
      <c r="D16" s="299"/>
      <c r="E16" s="299"/>
      <c r="F16" s="299"/>
      <c r="G16" s="299"/>
      <c r="H16" s="299"/>
      <c r="I16" s="299"/>
      <c r="J16" s="299"/>
      <c r="K16" s="299"/>
      <c r="L16" s="300"/>
      <c r="M16" s="226"/>
      <c r="N16" s="93"/>
      <c r="O16" s="93"/>
      <c r="P16" s="87"/>
      <c r="Q16" s="253"/>
      <c r="R16" s="254"/>
      <c r="S16" s="254"/>
      <c r="T16" s="255"/>
      <c r="W16" s="248"/>
      <c r="X16" s="248"/>
      <c r="Y16" s="248"/>
      <c r="Z16" s="248"/>
      <c r="AA16" s="245"/>
      <c r="AB16" s="245"/>
      <c r="AC16" s="245"/>
      <c r="AD16" s="245"/>
    </row>
    <row r="17" spans="1:26" ht="69.95" customHeight="1">
      <c r="A17" s="99">
        <v>1</v>
      </c>
      <c r="B17" s="70" t="s">
        <v>7</v>
      </c>
      <c r="C17" s="173" t="s">
        <v>186</v>
      </c>
      <c r="D17" s="65" t="s">
        <v>89</v>
      </c>
      <c r="E17" s="172" t="s">
        <v>76</v>
      </c>
      <c r="F17" s="66" t="s">
        <v>80</v>
      </c>
      <c r="G17" s="194" t="s">
        <v>11</v>
      </c>
      <c r="H17" s="194">
        <v>48</v>
      </c>
      <c r="I17" s="67"/>
      <c r="J17" s="188">
        <v>27</v>
      </c>
      <c r="K17" s="210">
        <v>25</v>
      </c>
      <c r="L17" s="166"/>
      <c r="M17" s="219">
        <f t="shared" ref="M17:M25" si="0">H17*K17*L17</f>
        <v>0</v>
      </c>
      <c r="N17" s="93"/>
      <c r="O17" s="93"/>
      <c r="P17" s="87"/>
      <c r="Q17" s="251" t="s">
        <v>157</v>
      </c>
      <c r="R17" s="250"/>
      <c r="S17" s="250"/>
      <c r="T17" s="252"/>
      <c r="W17" s="249" t="s">
        <v>174</v>
      </c>
      <c r="X17" s="250"/>
      <c r="Y17" s="250"/>
      <c r="Z17" s="250"/>
    </row>
    <row r="18" spans="1:26" ht="69.95" customHeight="1">
      <c r="A18" s="99">
        <v>2</v>
      </c>
      <c r="B18" s="71" t="s">
        <v>14</v>
      </c>
      <c r="C18" s="174" t="s">
        <v>187</v>
      </c>
      <c r="D18" s="30" t="s">
        <v>90</v>
      </c>
      <c r="E18" s="122" t="s">
        <v>76</v>
      </c>
      <c r="F18" s="32" t="s">
        <v>83</v>
      </c>
      <c r="G18" s="195" t="s">
        <v>11</v>
      </c>
      <c r="H18" s="195">
        <v>48</v>
      </c>
      <c r="I18" s="3"/>
      <c r="J18" s="189">
        <v>27</v>
      </c>
      <c r="K18" s="211">
        <v>25</v>
      </c>
      <c r="L18" s="167"/>
      <c r="M18" s="220">
        <f t="shared" si="0"/>
        <v>0</v>
      </c>
      <c r="N18" s="93"/>
      <c r="O18" s="93"/>
      <c r="P18" s="87"/>
      <c r="Q18" s="251" t="s">
        <v>157</v>
      </c>
      <c r="R18" s="250"/>
      <c r="S18" s="250"/>
      <c r="T18" s="252"/>
      <c r="W18" s="249" t="s">
        <v>174</v>
      </c>
      <c r="X18" s="250"/>
      <c r="Y18" s="250"/>
      <c r="Z18" s="250"/>
    </row>
    <row r="19" spans="1:26" ht="84.75" customHeight="1" thickBot="1">
      <c r="A19" s="99">
        <v>3</v>
      </c>
      <c r="B19" s="72" t="s">
        <v>66</v>
      </c>
      <c r="C19" s="175" t="s">
        <v>188</v>
      </c>
      <c r="D19" s="82" t="s">
        <v>158</v>
      </c>
      <c r="E19" s="176" t="s">
        <v>76</v>
      </c>
      <c r="F19" s="83" t="s">
        <v>159</v>
      </c>
      <c r="G19" s="196" t="s">
        <v>16</v>
      </c>
      <c r="H19" s="196">
        <v>24</v>
      </c>
      <c r="I19" s="84"/>
      <c r="J19" s="190">
        <v>65</v>
      </c>
      <c r="K19" s="212">
        <v>56</v>
      </c>
      <c r="L19" s="168"/>
      <c r="M19" s="221">
        <f>L19*K19*H19</f>
        <v>0</v>
      </c>
      <c r="N19" s="93"/>
      <c r="O19" s="93"/>
      <c r="P19" s="87"/>
      <c r="Q19" s="251" t="s">
        <v>157</v>
      </c>
      <c r="R19" s="250"/>
      <c r="S19" s="250"/>
      <c r="T19" s="252"/>
      <c r="W19" s="249" t="s">
        <v>174</v>
      </c>
      <c r="X19" s="250"/>
      <c r="Y19" s="250"/>
      <c r="Z19" s="250"/>
    </row>
    <row r="20" spans="1:26" ht="69.95" customHeight="1">
      <c r="A20" s="99">
        <v>4</v>
      </c>
      <c r="B20" s="140" t="s">
        <v>45</v>
      </c>
      <c r="C20" s="202">
        <v>4620769131065</v>
      </c>
      <c r="D20" s="65" t="s">
        <v>86</v>
      </c>
      <c r="E20" s="172" t="s">
        <v>76</v>
      </c>
      <c r="F20" s="66" t="s">
        <v>81</v>
      </c>
      <c r="G20" s="194" t="s">
        <v>11</v>
      </c>
      <c r="H20" s="194">
        <v>48</v>
      </c>
      <c r="I20" s="67"/>
      <c r="J20" s="188">
        <v>25</v>
      </c>
      <c r="K20" s="210">
        <v>23</v>
      </c>
      <c r="L20" s="166"/>
      <c r="M20" s="219">
        <f t="shared" si="0"/>
        <v>0</v>
      </c>
      <c r="N20" s="93"/>
      <c r="O20" s="93"/>
      <c r="P20" s="87"/>
      <c r="Q20" s="251" t="s">
        <v>157</v>
      </c>
      <c r="R20" s="250"/>
      <c r="S20" s="250"/>
      <c r="T20" s="252"/>
      <c r="W20" s="249" t="s">
        <v>174</v>
      </c>
      <c r="X20" s="250"/>
      <c r="Y20" s="250"/>
      <c r="Z20" s="250"/>
    </row>
    <row r="21" spans="1:26" ht="69.95" customHeight="1">
      <c r="A21" s="99">
        <v>5</v>
      </c>
      <c r="B21" s="71" t="s">
        <v>50</v>
      </c>
      <c r="C21" s="203">
        <v>4620769131072</v>
      </c>
      <c r="D21" s="30" t="s">
        <v>127</v>
      </c>
      <c r="E21" s="28" t="s">
        <v>0</v>
      </c>
      <c r="F21" s="31" t="s">
        <v>185</v>
      </c>
      <c r="G21" s="195" t="s">
        <v>11</v>
      </c>
      <c r="H21" s="195">
        <v>48</v>
      </c>
      <c r="I21" s="3"/>
      <c r="J21" s="191">
        <v>25</v>
      </c>
      <c r="K21" s="211">
        <v>23</v>
      </c>
      <c r="L21" s="167"/>
      <c r="M21" s="220">
        <f t="shared" si="0"/>
        <v>0</v>
      </c>
      <c r="N21" s="93"/>
      <c r="O21" s="93"/>
      <c r="P21" s="87"/>
      <c r="Q21" s="251" t="s">
        <v>131</v>
      </c>
      <c r="R21" s="250"/>
      <c r="S21" s="250"/>
      <c r="T21" s="252"/>
      <c r="W21" s="249" t="s">
        <v>174</v>
      </c>
      <c r="X21" s="250"/>
      <c r="Y21" s="250"/>
      <c r="Z21" s="250"/>
    </row>
    <row r="22" spans="1:26" ht="69.95" customHeight="1" thickBot="1">
      <c r="A22" s="99">
        <v>6</v>
      </c>
      <c r="B22" s="72" t="s">
        <v>67</v>
      </c>
      <c r="C22" s="204">
        <v>4620769131133</v>
      </c>
      <c r="D22" s="68" t="s">
        <v>128</v>
      </c>
      <c r="E22" s="63" t="s">
        <v>0</v>
      </c>
      <c r="F22" s="76" t="s">
        <v>82</v>
      </c>
      <c r="G22" s="197" t="s">
        <v>16</v>
      </c>
      <c r="H22" s="197">
        <v>24</v>
      </c>
      <c r="I22" s="69"/>
      <c r="J22" s="192">
        <v>56</v>
      </c>
      <c r="K22" s="213">
        <v>50</v>
      </c>
      <c r="L22" s="169"/>
      <c r="M22" s="222">
        <f t="shared" si="0"/>
        <v>0</v>
      </c>
      <c r="N22" s="93"/>
      <c r="O22" s="93"/>
      <c r="P22" s="87"/>
      <c r="Q22" s="251" t="s">
        <v>157</v>
      </c>
      <c r="R22" s="250"/>
      <c r="S22" s="250"/>
      <c r="T22" s="252"/>
      <c r="W22" s="249" t="s">
        <v>174</v>
      </c>
      <c r="X22" s="250"/>
      <c r="Y22" s="250"/>
      <c r="Z22" s="250"/>
    </row>
    <row r="23" spans="1:26" ht="69.95" customHeight="1">
      <c r="A23" s="99">
        <v>7</v>
      </c>
      <c r="B23" s="73" t="s">
        <v>8</v>
      </c>
      <c r="C23" s="205">
        <v>4620769130013</v>
      </c>
      <c r="D23" s="59" t="s">
        <v>74</v>
      </c>
      <c r="E23" s="60" t="s">
        <v>0</v>
      </c>
      <c r="F23" s="66" t="s">
        <v>84</v>
      </c>
      <c r="G23" s="198" t="s">
        <v>12</v>
      </c>
      <c r="H23" s="198">
        <v>48</v>
      </c>
      <c r="I23" s="61"/>
      <c r="J23" s="188">
        <v>25</v>
      </c>
      <c r="K23" s="214">
        <v>23</v>
      </c>
      <c r="L23" s="166"/>
      <c r="M23" s="219">
        <f t="shared" si="0"/>
        <v>0</v>
      </c>
      <c r="N23" s="93"/>
      <c r="O23" s="93"/>
      <c r="P23" s="87"/>
      <c r="Q23" s="251" t="s">
        <v>142</v>
      </c>
      <c r="R23" s="250"/>
      <c r="S23" s="250"/>
      <c r="T23" s="252"/>
      <c r="W23" s="249" t="s">
        <v>174</v>
      </c>
      <c r="X23" s="250"/>
      <c r="Y23" s="250"/>
      <c r="Z23" s="250"/>
    </row>
    <row r="24" spans="1:26" ht="73.5" customHeight="1">
      <c r="A24" s="99">
        <v>8</v>
      </c>
      <c r="B24" s="74" t="s">
        <v>10</v>
      </c>
      <c r="C24" s="203">
        <v>4620769130334</v>
      </c>
      <c r="D24" s="29" t="s">
        <v>70</v>
      </c>
      <c r="E24" s="28" t="s">
        <v>0</v>
      </c>
      <c r="F24" s="90" t="s">
        <v>120</v>
      </c>
      <c r="G24" s="195" t="s">
        <v>16</v>
      </c>
      <c r="H24" s="199">
        <v>36</v>
      </c>
      <c r="I24" s="2"/>
      <c r="J24" s="189">
        <v>80</v>
      </c>
      <c r="K24" s="215">
        <v>65</v>
      </c>
      <c r="L24" s="167"/>
      <c r="M24" s="220">
        <f t="shared" si="0"/>
        <v>0</v>
      </c>
      <c r="N24" s="93"/>
      <c r="O24" s="93"/>
      <c r="P24" s="87"/>
      <c r="Q24" s="251" t="s">
        <v>142</v>
      </c>
      <c r="R24" s="250"/>
      <c r="S24" s="250"/>
      <c r="T24" s="252"/>
      <c r="W24" s="249" t="s">
        <v>174</v>
      </c>
      <c r="X24" s="250"/>
      <c r="Y24" s="250"/>
      <c r="Z24" s="250"/>
    </row>
    <row r="25" spans="1:26" ht="73.5" customHeight="1" thickBot="1">
      <c r="A25" s="99">
        <v>9</v>
      </c>
      <c r="B25" s="75" t="s">
        <v>9</v>
      </c>
      <c r="C25" s="204">
        <v>4620769130341</v>
      </c>
      <c r="D25" s="62" t="s">
        <v>75</v>
      </c>
      <c r="E25" s="63" t="s">
        <v>0</v>
      </c>
      <c r="F25" s="91" t="s">
        <v>78</v>
      </c>
      <c r="G25" s="200" t="s">
        <v>11</v>
      </c>
      <c r="H25" s="200">
        <v>48</v>
      </c>
      <c r="I25" s="64"/>
      <c r="J25" s="192">
        <v>30</v>
      </c>
      <c r="K25" s="216">
        <v>26</v>
      </c>
      <c r="L25" s="169"/>
      <c r="M25" s="222">
        <f t="shared" si="0"/>
        <v>0</v>
      </c>
      <c r="N25" s="93"/>
      <c r="O25" s="93"/>
      <c r="P25" s="87"/>
      <c r="Q25" s="251" t="s">
        <v>131</v>
      </c>
      <c r="R25" s="250"/>
      <c r="S25" s="250"/>
      <c r="T25" s="252"/>
      <c r="W25" s="249" t="s">
        <v>174</v>
      </c>
      <c r="X25" s="250"/>
      <c r="Y25" s="250"/>
      <c r="Z25" s="250"/>
    </row>
    <row r="26" spans="1:26" ht="69.95" customHeight="1">
      <c r="A26" s="99">
        <v>10</v>
      </c>
      <c r="B26" s="184" t="s">
        <v>48</v>
      </c>
      <c r="C26" s="202">
        <v>4620769131041</v>
      </c>
      <c r="D26" s="185" t="s">
        <v>177</v>
      </c>
      <c r="E26" s="60" t="s">
        <v>0</v>
      </c>
      <c r="F26" s="66" t="s">
        <v>178</v>
      </c>
      <c r="G26" s="194" t="s">
        <v>11</v>
      </c>
      <c r="H26" s="194">
        <v>48</v>
      </c>
      <c r="I26" s="67"/>
      <c r="J26" s="188">
        <v>48</v>
      </c>
      <c r="K26" s="217">
        <v>30</v>
      </c>
      <c r="L26" s="166"/>
      <c r="M26" s="219">
        <f>H26*K26*L26</f>
        <v>0</v>
      </c>
      <c r="N26" s="93"/>
      <c r="O26" s="93"/>
      <c r="P26" s="87"/>
      <c r="Q26" s="251" t="s">
        <v>131</v>
      </c>
      <c r="R26" s="256"/>
      <c r="S26" s="256"/>
      <c r="T26" s="257"/>
      <c r="W26" s="249" t="s">
        <v>174</v>
      </c>
      <c r="X26" s="250"/>
      <c r="Y26" s="250"/>
      <c r="Z26" s="250"/>
    </row>
    <row r="27" spans="1:26" ht="75" customHeight="1" thickBot="1">
      <c r="A27" s="99">
        <v>11</v>
      </c>
      <c r="B27" s="186" t="s">
        <v>179</v>
      </c>
      <c r="C27" s="206">
        <v>4620769131119</v>
      </c>
      <c r="D27" s="187" t="s">
        <v>180</v>
      </c>
      <c r="E27" s="63" t="s">
        <v>0</v>
      </c>
      <c r="F27" s="76" t="s">
        <v>181</v>
      </c>
      <c r="G27" s="197" t="s">
        <v>16</v>
      </c>
      <c r="H27" s="197">
        <v>36</v>
      </c>
      <c r="I27" s="69"/>
      <c r="J27" s="192">
        <v>86</v>
      </c>
      <c r="K27" s="216">
        <v>70</v>
      </c>
      <c r="L27" s="169"/>
      <c r="M27" s="222">
        <f>L27*K27*H27</f>
        <v>0</v>
      </c>
      <c r="N27" s="93"/>
      <c r="O27" s="93"/>
      <c r="P27" s="87"/>
      <c r="Q27" s="251" t="s">
        <v>131</v>
      </c>
      <c r="R27" s="256"/>
      <c r="S27" s="256"/>
      <c r="T27" s="257"/>
      <c r="W27" s="249" t="s">
        <v>174</v>
      </c>
      <c r="X27" s="250"/>
      <c r="Y27" s="250"/>
      <c r="Z27" s="250"/>
    </row>
    <row r="28" spans="1:26" ht="52.5" customHeight="1">
      <c r="A28" s="295" t="s">
        <v>52</v>
      </c>
      <c r="B28" s="296"/>
      <c r="C28" s="296"/>
      <c r="D28" s="297"/>
      <c r="E28" s="297"/>
      <c r="F28" s="297"/>
      <c r="G28" s="297"/>
      <c r="H28" s="297"/>
      <c r="I28" s="297"/>
      <c r="J28" s="297"/>
      <c r="K28" s="297"/>
      <c r="L28" s="298"/>
      <c r="M28" s="193">
        <f>SUM(M17:M27)</f>
        <v>0</v>
      </c>
      <c r="N28" s="93"/>
      <c r="O28" s="93"/>
      <c r="P28" s="87"/>
      <c r="Q28" s="95"/>
      <c r="R28" s="93"/>
      <c r="S28" s="93"/>
      <c r="T28" s="94"/>
    </row>
    <row r="29" spans="1:26" ht="52.5" customHeight="1">
      <c r="A29" s="292" t="s">
        <v>152</v>
      </c>
      <c r="B29" s="293"/>
      <c r="C29" s="293"/>
      <c r="D29" s="293"/>
      <c r="E29" s="293"/>
      <c r="F29" s="293"/>
      <c r="G29" s="293"/>
      <c r="H29" s="293"/>
      <c r="I29" s="293"/>
      <c r="J29" s="293"/>
      <c r="K29" s="293"/>
      <c r="L29" s="294"/>
      <c r="M29" s="227"/>
      <c r="N29" s="93"/>
      <c r="O29" s="93"/>
      <c r="P29" s="87"/>
      <c r="Q29" s="95"/>
      <c r="R29" s="93"/>
      <c r="S29" s="93"/>
      <c r="T29" s="94"/>
    </row>
    <row r="30" spans="1:26" ht="73.5" customHeight="1">
      <c r="A30" s="100">
        <v>12</v>
      </c>
      <c r="B30" s="131" t="s">
        <v>122</v>
      </c>
      <c r="C30" s="203">
        <v>4607060892109</v>
      </c>
      <c r="D30" s="58" t="s">
        <v>92</v>
      </c>
      <c r="E30" s="208" t="s">
        <v>6</v>
      </c>
      <c r="F30" s="90" t="s">
        <v>121</v>
      </c>
      <c r="G30" s="199" t="s">
        <v>15</v>
      </c>
      <c r="H30" s="199">
        <v>375</v>
      </c>
      <c r="I30" s="2"/>
      <c r="J30" s="189">
        <v>18</v>
      </c>
      <c r="K30" s="211">
        <v>14</v>
      </c>
      <c r="L30" s="167"/>
      <c r="M30" s="228">
        <f>H30*K30*L30</f>
        <v>0</v>
      </c>
      <c r="N30" s="93"/>
      <c r="O30" s="93"/>
      <c r="P30" s="87"/>
      <c r="Q30" s="251" t="s">
        <v>95</v>
      </c>
      <c r="R30" s="250"/>
      <c r="S30" s="250"/>
      <c r="T30" s="252"/>
      <c r="W30" s="249" t="s">
        <v>174</v>
      </c>
      <c r="X30" s="250"/>
      <c r="Y30" s="250"/>
      <c r="Z30" s="250"/>
    </row>
    <row r="31" spans="1:26" ht="73.5" customHeight="1">
      <c r="A31" s="100">
        <v>13</v>
      </c>
      <c r="B31" s="131" t="s">
        <v>155</v>
      </c>
      <c r="C31" s="203">
        <v>4607060892161</v>
      </c>
      <c r="D31" s="58" t="s">
        <v>133</v>
      </c>
      <c r="E31" s="208" t="s">
        <v>6</v>
      </c>
      <c r="F31" s="90" t="s">
        <v>132</v>
      </c>
      <c r="G31" s="199" t="s">
        <v>15</v>
      </c>
      <c r="H31" s="199">
        <v>375</v>
      </c>
      <c r="I31" s="2"/>
      <c r="J31" s="189">
        <v>18</v>
      </c>
      <c r="K31" s="211">
        <v>14</v>
      </c>
      <c r="L31" s="167"/>
      <c r="M31" s="228">
        <f>H31*K31*L31</f>
        <v>0</v>
      </c>
      <c r="N31" s="93"/>
      <c r="O31" s="93"/>
      <c r="P31" s="87"/>
      <c r="Q31" s="251" t="s">
        <v>95</v>
      </c>
      <c r="R31" s="250"/>
      <c r="S31" s="250"/>
      <c r="T31" s="252"/>
      <c r="W31" s="249" t="s">
        <v>174</v>
      </c>
      <c r="X31" s="250"/>
      <c r="Y31" s="250"/>
      <c r="Z31" s="250"/>
    </row>
    <row r="32" spans="1:26" ht="73.5" customHeight="1">
      <c r="A32" s="100">
        <v>14</v>
      </c>
      <c r="B32" s="131" t="s">
        <v>123</v>
      </c>
      <c r="C32" s="203">
        <v>4607060891393</v>
      </c>
      <c r="D32" s="58" t="s">
        <v>176</v>
      </c>
      <c r="E32" s="208" t="s">
        <v>6</v>
      </c>
      <c r="F32" s="90" t="s">
        <v>124</v>
      </c>
      <c r="G32" s="199" t="s">
        <v>117</v>
      </c>
      <c r="H32" s="199">
        <v>320</v>
      </c>
      <c r="I32" s="2"/>
      <c r="J32" s="189">
        <v>18</v>
      </c>
      <c r="K32" s="211">
        <v>15</v>
      </c>
      <c r="L32" s="167"/>
      <c r="M32" s="228">
        <f>L32*K32*H32</f>
        <v>0</v>
      </c>
      <c r="N32" s="93"/>
      <c r="O32" s="93"/>
      <c r="P32" s="87"/>
      <c r="Q32" s="251" t="s">
        <v>95</v>
      </c>
      <c r="R32" s="250"/>
      <c r="S32" s="250"/>
      <c r="T32" s="252"/>
      <c r="W32" s="249" t="s">
        <v>174</v>
      </c>
      <c r="X32" s="250"/>
      <c r="Y32" s="250"/>
      <c r="Z32" s="250"/>
    </row>
    <row r="33" spans="1:30" ht="73.5" customHeight="1">
      <c r="A33" s="100">
        <v>15</v>
      </c>
      <c r="B33" s="131" t="s">
        <v>156</v>
      </c>
      <c r="C33" s="203">
        <v>4607060892178</v>
      </c>
      <c r="D33" s="171" t="s">
        <v>154</v>
      </c>
      <c r="E33" s="208" t="s">
        <v>6</v>
      </c>
      <c r="F33" s="90" t="s">
        <v>153</v>
      </c>
      <c r="G33" s="199" t="s">
        <v>15</v>
      </c>
      <c r="H33" s="199">
        <v>125</v>
      </c>
      <c r="I33" s="2"/>
      <c r="J33" s="189">
        <v>18</v>
      </c>
      <c r="K33" s="211">
        <v>15</v>
      </c>
      <c r="L33" s="167"/>
      <c r="M33" s="228">
        <f>H33*K33*L33</f>
        <v>0</v>
      </c>
      <c r="N33" s="93"/>
      <c r="O33" s="93"/>
      <c r="P33" s="87"/>
      <c r="Q33" s="251" t="s">
        <v>95</v>
      </c>
      <c r="R33" s="250"/>
      <c r="S33" s="250"/>
      <c r="T33" s="252"/>
      <c r="W33" s="249" t="s">
        <v>174</v>
      </c>
      <c r="X33" s="250"/>
      <c r="Y33" s="250"/>
      <c r="Z33" s="250"/>
    </row>
    <row r="34" spans="1:30" ht="73.5" customHeight="1">
      <c r="A34" s="100">
        <v>16</v>
      </c>
      <c r="B34" s="131" t="s">
        <v>59</v>
      </c>
      <c r="C34" s="203">
        <v>4603646001491</v>
      </c>
      <c r="D34" s="58" t="s">
        <v>60</v>
      </c>
      <c r="E34" s="208" t="s">
        <v>6</v>
      </c>
      <c r="F34" s="89" t="s">
        <v>61</v>
      </c>
      <c r="G34" s="199" t="s">
        <v>62</v>
      </c>
      <c r="H34" s="199">
        <v>200</v>
      </c>
      <c r="I34" s="2"/>
      <c r="J34" s="189">
        <v>10</v>
      </c>
      <c r="K34" s="211">
        <v>8.5</v>
      </c>
      <c r="L34" s="167"/>
      <c r="M34" s="228">
        <f>H34*K34*L34</f>
        <v>0</v>
      </c>
      <c r="N34" s="93"/>
      <c r="O34" s="93"/>
      <c r="P34" s="87"/>
      <c r="Q34" s="251" t="s">
        <v>94</v>
      </c>
      <c r="R34" s="250"/>
      <c r="S34" s="250"/>
      <c r="T34" s="252"/>
      <c r="W34" s="249" t="s">
        <v>174</v>
      </c>
      <c r="X34" s="250"/>
      <c r="Y34" s="250"/>
      <c r="Z34" s="250"/>
    </row>
    <row r="35" spans="1:30" ht="45" customHeight="1">
      <c r="A35" s="295" t="s">
        <v>63</v>
      </c>
      <c r="B35" s="301"/>
      <c r="C35" s="301"/>
      <c r="D35" s="302"/>
      <c r="E35" s="302"/>
      <c r="F35" s="302"/>
      <c r="G35" s="302"/>
      <c r="H35" s="302"/>
      <c r="I35" s="302"/>
      <c r="J35" s="302"/>
      <c r="K35" s="302"/>
      <c r="L35" s="303"/>
      <c r="M35" s="141">
        <f>SUM(M30:M34)</f>
        <v>0</v>
      </c>
      <c r="N35" s="93"/>
      <c r="O35" s="93"/>
      <c r="P35" s="87"/>
      <c r="Q35" s="95"/>
      <c r="R35" s="93"/>
      <c r="S35" s="93"/>
      <c r="T35" s="94"/>
    </row>
    <row r="36" spans="1:30" ht="52.5" customHeight="1">
      <c r="A36" s="292" t="s">
        <v>130</v>
      </c>
      <c r="B36" s="307"/>
      <c r="C36" s="307"/>
      <c r="D36" s="307"/>
      <c r="E36" s="307"/>
      <c r="F36" s="307"/>
      <c r="G36" s="307"/>
      <c r="H36" s="307"/>
      <c r="I36" s="307"/>
      <c r="J36" s="307"/>
      <c r="K36" s="307"/>
      <c r="L36" s="308"/>
      <c r="M36" s="227"/>
      <c r="N36" s="93"/>
      <c r="O36" s="93"/>
      <c r="P36" s="87"/>
      <c r="Q36" s="95"/>
      <c r="R36" s="93"/>
      <c r="S36" s="93"/>
      <c r="T36" s="94"/>
    </row>
    <row r="37" spans="1:30" ht="69.95" customHeight="1">
      <c r="A37" s="100">
        <v>17</v>
      </c>
      <c r="B37" s="81" t="s">
        <v>47</v>
      </c>
      <c r="C37" s="177" t="s">
        <v>189</v>
      </c>
      <c r="D37" s="58" t="s">
        <v>73</v>
      </c>
      <c r="E37" s="209" t="s">
        <v>6</v>
      </c>
      <c r="F37" s="89" t="s">
        <v>46</v>
      </c>
      <c r="G37" s="199">
        <v>135</v>
      </c>
      <c r="H37" s="199">
        <v>50</v>
      </c>
      <c r="I37" s="2"/>
      <c r="J37" s="189">
        <v>99</v>
      </c>
      <c r="K37" s="211">
        <v>90</v>
      </c>
      <c r="L37" s="167"/>
      <c r="M37" s="228">
        <f>H37*K37*L37</f>
        <v>0</v>
      </c>
      <c r="N37" s="93"/>
      <c r="O37" s="93"/>
      <c r="P37" s="130"/>
      <c r="Q37" s="251" t="s">
        <v>93</v>
      </c>
      <c r="R37" s="250"/>
      <c r="S37" s="250"/>
      <c r="T37" s="252"/>
      <c r="W37" s="249" t="s">
        <v>174</v>
      </c>
      <c r="X37" s="250"/>
      <c r="Y37" s="250"/>
      <c r="Z37" s="250"/>
    </row>
    <row r="38" spans="1:30" ht="69.95" customHeight="1">
      <c r="A38" s="100">
        <v>18</v>
      </c>
      <c r="B38" s="81" t="s">
        <v>106</v>
      </c>
      <c r="C38" s="177" t="s">
        <v>190</v>
      </c>
      <c r="D38" s="58" t="s">
        <v>108</v>
      </c>
      <c r="E38" s="28" t="s">
        <v>0</v>
      </c>
      <c r="F38" s="32" t="s">
        <v>109</v>
      </c>
      <c r="G38" s="195" t="s">
        <v>20</v>
      </c>
      <c r="H38" s="195">
        <v>100</v>
      </c>
      <c r="I38" s="2"/>
      <c r="J38" s="189">
        <v>14</v>
      </c>
      <c r="K38" s="211">
        <v>10</v>
      </c>
      <c r="L38" s="167"/>
      <c r="M38" s="228">
        <f>K38*H38*L38</f>
        <v>0</v>
      </c>
      <c r="N38" s="93"/>
      <c r="O38" s="93"/>
      <c r="P38" s="130"/>
      <c r="Q38" s="251" t="s">
        <v>160</v>
      </c>
      <c r="R38" s="256"/>
      <c r="S38" s="256"/>
      <c r="T38" s="257"/>
      <c r="W38" s="249" t="s">
        <v>174</v>
      </c>
      <c r="X38" s="250"/>
      <c r="Y38" s="250"/>
      <c r="Z38" s="250"/>
    </row>
    <row r="39" spans="1:30" ht="71.25" customHeight="1">
      <c r="A39" s="100">
        <v>19</v>
      </c>
      <c r="B39" s="81" t="s">
        <v>107</v>
      </c>
      <c r="C39" s="177" t="s">
        <v>191</v>
      </c>
      <c r="D39" s="58" t="s">
        <v>108</v>
      </c>
      <c r="E39" s="28" t="s">
        <v>0</v>
      </c>
      <c r="F39" s="32" t="s">
        <v>109</v>
      </c>
      <c r="G39" s="195" t="s">
        <v>23</v>
      </c>
      <c r="H39" s="195">
        <v>50</v>
      </c>
      <c r="I39" s="2"/>
      <c r="J39" s="189">
        <v>20</v>
      </c>
      <c r="K39" s="211">
        <v>15</v>
      </c>
      <c r="L39" s="167"/>
      <c r="M39" s="228">
        <f>H39*K39*L39</f>
        <v>0</v>
      </c>
      <c r="N39" s="93"/>
      <c r="O39" s="93"/>
      <c r="P39" s="130"/>
      <c r="Q39" s="251" t="s">
        <v>160</v>
      </c>
      <c r="R39" s="256"/>
      <c r="S39" s="256"/>
      <c r="T39" s="257"/>
      <c r="W39" s="249" t="s">
        <v>174</v>
      </c>
      <c r="X39" s="250"/>
      <c r="Y39" s="250"/>
      <c r="Z39" s="250"/>
    </row>
    <row r="40" spans="1:30" ht="89.25" customHeight="1">
      <c r="A40" s="100">
        <v>20</v>
      </c>
      <c r="B40" s="81" t="s">
        <v>112</v>
      </c>
      <c r="C40" s="177" t="s">
        <v>192</v>
      </c>
      <c r="D40" s="58" t="s">
        <v>113</v>
      </c>
      <c r="E40" s="122" t="s">
        <v>76</v>
      </c>
      <c r="F40" s="89" t="s">
        <v>114</v>
      </c>
      <c r="G40" s="199">
        <v>135</v>
      </c>
      <c r="H40" s="199">
        <v>50</v>
      </c>
      <c r="I40" s="2"/>
      <c r="J40" s="189">
        <v>95</v>
      </c>
      <c r="K40" s="211">
        <v>80</v>
      </c>
      <c r="L40" s="167"/>
      <c r="M40" s="228">
        <f>K40*H40*L40</f>
        <v>0</v>
      </c>
      <c r="N40" s="93"/>
      <c r="O40" s="93"/>
      <c r="P40" s="130"/>
      <c r="Q40" s="251" t="s">
        <v>115</v>
      </c>
      <c r="R40" s="256"/>
      <c r="S40" s="256"/>
      <c r="T40" s="257"/>
      <c r="W40" s="249" t="s">
        <v>174</v>
      </c>
      <c r="X40" s="250"/>
      <c r="Y40" s="250"/>
      <c r="Z40" s="250"/>
    </row>
    <row r="41" spans="1:30" ht="78.75" customHeight="1">
      <c r="A41" s="100">
        <v>21</v>
      </c>
      <c r="B41" s="81" t="s">
        <v>21</v>
      </c>
      <c r="C41" s="174" t="s">
        <v>193</v>
      </c>
      <c r="D41" s="80" t="s">
        <v>91</v>
      </c>
      <c r="E41" s="122" t="s">
        <v>76</v>
      </c>
      <c r="F41" s="32" t="s">
        <v>79</v>
      </c>
      <c r="G41" s="195" t="s">
        <v>20</v>
      </c>
      <c r="H41" s="195">
        <v>100</v>
      </c>
      <c r="I41" s="3"/>
      <c r="J41" s="189">
        <v>26</v>
      </c>
      <c r="K41" s="211">
        <v>20</v>
      </c>
      <c r="L41" s="170"/>
      <c r="M41" s="228">
        <f>L41*K41*H41</f>
        <v>0</v>
      </c>
      <c r="N41" s="93"/>
      <c r="O41" s="93"/>
      <c r="P41" s="130"/>
      <c r="Q41" s="251" t="s">
        <v>160</v>
      </c>
      <c r="R41" s="256"/>
      <c r="S41" s="256"/>
      <c r="T41" s="257"/>
      <c r="W41" s="249" t="s">
        <v>174</v>
      </c>
      <c r="X41" s="250"/>
      <c r="Y41" s="250"/>
      <c r="Z41" s="250"/>
    </row>
    <row r="42" spans="1:30" ht="79.5" customHeight="1">
      <c r="A42" s="100">
        <v>22</v>
      </c>
      <c r="B42" s="81" t="s">
        <v>22</v>
      </c>
      <c r="C42" s="174" t="s">
        <v>194</v>
      </c>
      <c r="D42" s="80" t="s">
        <v>91</v>
      </c>
      <c r="E42" s="122" t="s">
        <v>76</v>
      </c>
      <c r="F42" s="32" t="s">
        <v>79</v>
      </c>
      <c r="G42" s="195" t="s">
        <v>23</v>
      </c>
      <c r="H42" s="195">
        <v>50</v>
      </c>
      <c r="I42" s="3"/>
      <c r="J42" s="189">
        <v>36</v>
      </c>
      <c r="K42" s="212">
        <v>30</v>
      </c>
      <c r="L42" s="170"/>
      <c r="M42" s="228">
        <f>L42*K42*H42</f>
        <v>0</v>
      </c>
      <c r="N42" s="93"/>
      <c r="O42" s="93"/>
      <c r="P42" s="130"/>
      <c r="Q42" s="251" t="s">
        <v>160</v>
      </c>
      <c r="R42" s="256"/>
      <c r="S42" s="256"/>
      <c r="T42" s="257"/>
      <c r="W42" s="249" t="s">
        <v>174</v>
      </c>
      <c r="X42" s="250"/>
      <c r="Y42" s="250"/>
      <c r="Z42" s="250"/>
    </row>
    <row r="43" spans="1:30" ht="77.25" customHeight="1">
      <c r="A43" s="100">
        <v>23</v>
      </c>
      <c r="B43" s="81" t="s">
        <v>136</v>
      </c>
      <c r="C43" s="201" t="s">
        <v>137</v>
      </c>
      <c r="D43" s="163" t="s">
        <v>138</v>
      </c>
      <c r="E43" s="209" t="s">
        <v>6</v>
      </c>
      <c r="F43" s="31" t="s">
        <v>139</v>
      </c>
      <c r="G43" s="199" t="s">
        <v>117</v>
      </c>
      <c r="H43" s="199">
        <v>200</v>
      </c>
      <c r="I43" s="129"/>
      <c r="J43" s="189">
        <v>17</v>
      </c>
      <c r="K43" s="218">
        <v>13</v>
      </c>
      <c r="L43" s="167"/>
      <c r="M43" s="228">
        <f>L43*K43*H43</f>
        <v>0</v>
      </c>
      <c r="N43" s="93"/>
      <c r="O43" s="93"/>
      <c r="P43" s="87"/>
      <c r="Q43" s="251" t="s">
        <v>118</v>
      </c>
      <c r="R43" s="256"/>
      <c r="S43" s="256"/>
      <c r="T43" s="257"/>
      <c r="W43" s="249" t="s">
        <v>175</v>
      </c>
      <c r="X43" s="250"/>
      <c r="Y43" s="250"/>
      <c r="Z43" s="250"/>
    </row>
    <row r="44" spans="1:30" ht="45" customHeight="1" thickBot="1">
      <c r="A44" s="295" t="s">
        <v>100</v>
      </c>
      <c r="B44" s="301"/>
      <c r="C44" s="301"/>
      <c r="D44" s="302"/>
      <c r="E44" s="302"/>
      <c r="F44" s="302"/>
      <c r="G44" s="302"/>
      <c r="H44" s="302"/>
      <c r="I44" s="302"/>
      <c r="J44" s="302"/>
      <c r="K44" s="302"/>
      <c r="L44" s="303"/>
      <c r="M44" s="141">
        <f>SUM(M37:M43)</f>
        <v>0</v>
      </c>
      <c r="N44" s="93"/>
      <c r="O44" s="93"/>
      <c r="P44" s="130"/>
      <c r="Q44" s="95"/>
      <c r="R44" s="93"/>
      <c r="S44" s="93"/>
      <c r="T44" s="94"/>
    </row>
    <row r="45" spans="1:30" ht="75.75" customHeight="1" thickBot="1">
      <c r="A45" s="304" t="s">
        <v>129</v>
      </c>
      <c r="B45" s="305"/>
      <c r="C45" s="305"/>
      <c r="D45" s="305"/>
      <c r="E45" s="305"/>
      <c r="F45" s="305"/>
      <c r="G45" s="305"/>
      <c r="H45" s="305"/>
      <c r="I45" s="305"/>
      <c r="J45" s="305"/>
      <c r="K45" s="305"/>
      <c r="L45" s="306"/>
      <c r="M45" s="227"/>
      <c r="P45" s="130"/>
      <c r="Q45" s="95"/>
      <c r="R45" s="93"/>
      <c r="S45" s="93"/>
      <c r="T45" s="94"/>
      <c r="V45" s="1"/>
      <c r="W45" s="315" t="s">
        <v>198</v>
      </c>
      <c r="X45" s="316"/>
      <c r="Y45" s="316"/>
      <c r="Z45" s="316"/>
      <c r="AA45" s="316"/>
      <c r="AB45" s="316"/>
      <c r="AC45" s="316"/>
      <c r="AD45" s="317"/>
    </row>
    <row r="46" spans="1:30" ht="99.95" customHeight="1">
      <c r="A46" s="127">
        <v>24</v>
      </c>
      <c r="B46" s="132" t="s">
        <v>143</v>
      </c>
      <c r="C46" s="203">
        <v>4607060892130</v>
      </c>
      <c r="D46" s="164" t="s">
        <v>144</v>
      </c>
      <c r="E46" s="28" t="s">
        <v>0</v>
      </c>
      <c r="F46" s="32" t="s">
        <v>150</v>
      </c>
      <c r="G46" s="199" t="s">
        <v>15</v>
      </c>
      <c r="H46" s="195">
        <v>200</v>
      </c>
      <c r="I46" s="129"/>
      <c r="J46" s="189">
        <v>7</v>
      </c>
      <c r="K46" s="231">
        <v>5</v>
      </c>
      <c r="L46" s="167"/>
      <c r="M46" s="228">
        <f>L46*K46*H46</f>
        <v>0</v>
      </c>
      <c r="P46" s="130"/>
      <c r="Q46" s="251" t="s">
        <v>141</v>
      </c>
      <c r="R46" s="256"/>
      <c r="S46" s="256"/>
      <c r="T46" s="257"/>
      <c r="V46" s="1"/>
      <c r="W46" s="309" t="s">
        <v>197</v>
      </c>
      <c r="X46" s="310"/>
      <c r="Y46" s="310"/>
      <c r="Z46" s="310"/>
      <c r="AA46" s="239"/>
      <c r="AB46" s="239"/>
      <c r="AC46" s="239"/>
      <c r="AD46" s="240"/>
    </row>
    <row r="47" spans="1:30" ht="99.95" customHeight="1">
      <c r="A47" s="127">
        <v>25</v>
      </c>
      <c r="B47" s="132" t="s">
        <v>119</v>
      </c>
      <c r="C47" s="203" t="s">
        <v>102</v>
      </c>
      <c r="D47" s="128" t="s">
        <v>103</v>
      </c>
      <c r="E47" s="28" t="s">
        <v>0</v>
      </c>
      <c r="F47" s="32" t="s">
        <v>104</v>
      </c>
      <c r="G47" s="199" t="s">
        <v>99</v>
      </c>
      <c r="H47" s="199">
        <v>250</v>
      </c>
      <c r="I47" s="129"/>
      <c r="J47" s="189">
        <v>9</v>
      </c>
      <c r="K47" s="231">
        <v>6</v>
      </c>
      <c r="L47" s="167"/>
      <c r="M47" s="228">
        <f>L47*K47*H47</f>
        <v>0</v>
      </c>
      <c r="P47" s="130"/>
      <c r="Q47" s="251" t="s">
        <v>141</v>
      </c>
      <c r="R47" s="256"/>
      <c r="S47" s="256"/>
      <c r="T47" s="257"/>
      <c r="V47" s="1"/>
      <c r="W47" s="311" t="s">
        <v>197</v>
      </c>
      <c r="X47" s="312"/>
      <c r="Y47" s="312"/>
      <c r="Z47" s="312"/>
      <c r="AA47" s="155"/>
      <c r="AB47" s="155"/>
      <c r="AC47" s="155"/>
      <c r="AD47" s="241"/>
    </row>
    <row r="48" spans="1:30" ht="99.95" customHeight="1">
      <c r="A48" s="127">
        <v>26</v>
      </c>
      <c r="B48" s="132" t="s">
        <v>96</v>
      </c>
      <c r="C48" s="203" t="s">
        <v>97</v>
      </c>
      <c r="D48" s="128" t="s">
        <v>98</v>
      </c>
      <c r="E48" s="28" t="s">
        <v>0</v>
      </c>
      <c r="F48" s="32" t="s">
        <v>101</v>
      </c>
      <c r="G48" s="199" t="s">
        <v>99</v>
      </c>
      <c r="H48" s="199">
        <v>250</v>
      </c>
      <c r="I48" s="129"/>
      <c r="J48" s="189">
        <v>9</v>
      </c>
      <c r="K48" s="231">
        <v>6</v>
      </c>
      <c r="L48" s="167"/>
      <c r="M48" s="228">
        <f>L48*K48*H48</f>
        <v>0</v>
      </c>
      <c r="P48" s="130"/>
      <c r="Q48" s="251" t="s">
        <v>141</v>
      </c>
      <c r="R48" s="256"/>
      <c r="S48" s="256"/>
      <c r="T48" s="257"/>
      <c r="V48" s="1"/>
      <c r="W48" s="311" t="s">
        <v>197</v>
      </c>
      <c r="X48" s="312"/>
      <c r="Y48" s="312"/>
      <c r="Z48" s="312"/>
      <c r="AA48" s="155"/>
      <c r="AB48" s="155"/>
      <c r="AC48" s="155"/>
      <c r="AD48" s="241"/>
    </row>
    <row r="49" spans="1:30" ht="99.95" customHeight="1" thickBot="1">
      <c r="A49" s="127">
        <v>27</v>
      </c>
      <c r="B49" s="132" t="s">
        <v>48</v>
      </c>
      <c r="C49" s="232">
        <v>4623721041379</v>
      </c>
      <c r="D49" s="233" t="s">
        <v>199</v>
      </c>
      <c r="E49" s="234" t="s">
        <v>6</v>
      </c>
      <c r="F49" s="31" t="s">
        <v>200</v>
      </c>
      <c r="G49" s="235" t="s">
        <v>15</v>
      </c>
      <c r="H49" s="235">
        <v>100</v>
      </c>
      <c r="I49" s="129"/>
      <c r="J49" s="236">
        <v>27</v>
      </c>
      <c r="K49" s="237">
        <v>23</v>
      </c>
      <c r="L49" s="167"/>
      <c r="M49" s="228">
        <f>K49*H49*L49</f>
        <v>0</v>
      </c>
      <c r="P49" s="130"/>
      <c r="Q49" s="251" t="s">
        <v>118</v>
      </c>
      <c r="R49" s="256"/>
      <c r="S49" s="256"/>
      <c r="T49" s="257"/>
      <c r="U49" s="1"/>
      <c r="V49" s="1"/>
      <c r="W49" s="313" t="s">
        <v>197</v>
      </c>
      <c r="X49" s="314"/>
      <c r="Y49" s="314"/>
      <c r="Z49" s="314"/>
      <c r="AA49" s="242"/>
      <c r="AB49" s="242"/>
      <c r="AC49" s="242"/>
      <c r="AD49" s="243"/>
    </row>
    <row r="50" spans="1:30" ht="48.75" customHeight="1">
      <c r="A50" s="322" t="s">
        <v>151</v>
      </c>
      <c r="B50" s="302"/>
      <c r="C50" s="302"/>
      <c r="D50" s="302"/>
      <c r="E50" s="302"/>
      <c r="F50" s="302"/>
      <c r="G50" s="302"/>
      <c r="H50" s="302"/>
      <c r="I50" s="302"/>
      <c r="J50" s="302"/>
      <c r="K50" s="302"/>
      <c r="L50" s="303"/>
      <c r="M50" s="141">
        <f>SUM(M46:M49)</f>
        <v>0</v>
      </c>
      <c r="N50" s="93"/>
      <c r="O50" s="93"/>
      <c r="P50" s="130"/>
      <c r="Q50" s="95"/>
      <c r="R50" s="93"/>
      <c r="S50" s="93"/>
      <c r="T50" s="94"/>
    </row>
    <row r="51" spans="1:30" ht="75.75" customHeight="1">
      <c r="A51" s="304" t="s">
        <v>161</v>
      </c>
      <c r="B51" s="305"/>
      <c r="C51" s="305"/>
      <c r="D51" s="305"/>
      <c r="E51" s="305"/>
      <c r="F51" s="305"/>
      <c r="G51" s="305"/>
      <c r="H51" s="305"/>
      <c r="I51" s="305"/>
      <c r="J51" s="305"/>
      <c r="K51" s="305"/>
      <c r="L51" s="306"/>
      <c r="M51" s="227"/>
      <c r="P51" s="130"/>
      <c r="Q51" s="95"/>
      <c r="R51" s="93"/>
      <c r="S51" s="93"/>
      <c r="T51" s="94"/>
      <c r="V51" s="1"/>
    </row>
    <row r="52" spans="1:30" ht="99.95" customHeight="1">
      <c r="A52" s="127">
        <v>28</v>
      </c>
      <c r="B52" s="178">
        <v>4000121</v>
      </c>
      <c r="C52" s="207">
        <v>4719867214524</v>
      </c>
      <c r="D52" s="179" t="s">
        <v>162</v>
      </c>
      <c r="E52" s="208" t="s">
        <v>163</v>
      </c>
      <c r="F52" s="180" t="s">
        <v>162</v>
      </c>
      <c r="G52" s="199" t="s">
        <v>164</v>
      </c>
      <c r="H52" s="199">
        <v>288</v>
      </c>
      <c r="I52" s="129"/>
      <c r="J52" s="189">
        <v>12</v>
      </c>
      <c r="K52" s="211">
        <v>9.6999999999999993</v>
      </c>
      <c r="L52" s="167"/>
      <c r="M52" s="228">
        <f>K52*H52*L52</f>
        <v>0</v>
      </c>
      <c r="P52" s="130"/>
      <c r="Q52" s="251" t="s">
        <v>165</v>
      </c>
      <c r="R52" s="256"/>
      <c r="S52" s="256"/>
      <c r="T52" s="257"/>
      <c r="U52" s="1"/>
      <c r="V52" s="1"/>
      <c r="W52" s="249" t="s">
        <v>175</v>
      </c>
      <c r="X52" s="250"/>
      <c r="Y52" s="250"/>
      <c r="Z52" s="250"/>
    </row>
    <row r="53" spans="1:30" ht="94.5" customHeight="1">
      <c r="A53" s="127">
        <v>29</v>
      </c>
      <c r="B53" s="178">
        <v>4000122</v>
      </c>
      <c r="C53" s="207">
        <v>4719867213091</v>
      </c>
      <c r="D53" s="179" t="s">
        <v>166</v>
      </c>
      <c r="E53" s="208" t="s">
        <v>163</v>
      </c>
      <c r="F53" s="180" t="s">
        <v>166</v>
      </c>
      <c r="G53" s="199" t="s">
        <v>164</v>
      </c>
      <c r="H53" s="199">
        <v>288</v>
      </c>
      <c r="I53" s="129"/>
      <c r="J53" s="189">
        <v>9</v>
      </c>
      <c r="K53" s="211">
        <v>6.3</v>
      </c>
      <c r="L53" s="167"/>
      <c r="M53" s="228">
        <f>L53*K53*H53</f>
        <v>0</v>
      </c>
      <c r="P53" s="130"/>
      <c r="Q53" s="251" t="s">
        <v>165</v>
      </c>
      <c r="R53" s="256"/>
      <c r="S53" s="256"/>
      <c r="T53" s="257"/>
      <c r="U53" s="1"/>
      <c r="V53" s="1"/>
      <c r="W53" s="249" t="s">
        <v>175</v>
      </c>
      <c r="X53" s="250"/>
      <c r="Y53" s="250"/>
      <c r="Z53" s="250"/>
    </row>
    <row r="54" spans="1:30" ht="99.95" customHeight="1">
      <c r="A54" s="127">
        <v>30</v>
      </c>
      <c r="B54" s="178">
        <v>4000302</v>
      </c>
      <c r="C54" s="207">
        <v>4719867214517</v>
      </c>
      <c r="D54" s="179" t="s">
        <v>167</v>
      </c>
      <c r="E54" s="208" t="s">
        <v>163</v>
      </c>
      <c r="F54" s="180" t="s">
        <v>168</v>
      </c>
      <c r="G54" s="199" t="s">
        <v>169</v>
      </c>
      <c r="H54" s="199">
        <v>288</v>
      </c>
      <c r="I54" s="129"/>
      <c r="J54" s="189">
        <v>7</v>
      </c>
      <c r="K54" s="211">
        <v>5.5</v>
      </c>
      <c r="L54" s="167"/>
      <c r="M54" s="228">
        <f>H54*K54*L54</f>
        <v>0</v>
      </c>
      <c r="P54" s="130"/>
      <c r="Q54" s="251" t="s">
        <v>165</v>
      </c>
      <c r="R54" s="256"/>
      <c r="S54" s="256"/>
      <c r="T54" s="257"/>
      <c r="U54" s="1"/>
      <c r="V54" s="1"/>
      <c r="W54" s="249" t="s">
        <v>175</v>
      </c>
      <c r="X54" s="250"/>
      <c r="Y54" s="250"/>
      <c r="Z54" s="250"/>
    </row>
    <row r="55" spans="1:30" ht="48.75" customHeight="1">
      <c r="A55" s="325" t="s">
        <v>170</v>
      </c>
      <c r="B55" s="302"/>
      <c r="C55" s="302"/>
      <c r="D55" s="302"/>
      <c r="E55" s="302"/>
      <c r="F55" s="302"/>
      <c r="G55" s="302"/>
      <c r="H55" s="302"/>
      <c r="I55" s="302"/>
      <c r="J55" s="302"/>
      <c r="K55" s="302"/>
      <c r="L55" s="303"/>
      <c r="M55" s="141">
        <f>SUM(M52:M54)</f>
        <v>0</v>
      </c>
      <c r="N55" s="93"/>
      <c r="O55" s="93"/>
      <c r="P55" s="130"/>
      <c r="Q55" s="137"/>
      <c r="R55" s="138"/>
      <c r="S55" s="138"/>
      <c r="T55" s="139"/>
    </row>
    <row r="56" spans="1:30" ht="60.75" customHeight="1">
      <c r="A56" s="101"/>
      <c r="B56" s="40"/>
      <c r="C56" s="318" t="s">
        <v>53</v>
      </c>
      <c r="D56" s="318"/>
      <c r="E56" s="40"/>
      <c r="F56" s="40"/>
      <c r="G56" s="40"/>
      <c r="H56" s="40"/>
      <c r="I56" s="40"/>
      <c r="J56" s="40"/>
      <c r="K56" s="40"/>
      <c r="L56" s="56"/>
      <c r="M56" s="229"/>
      <c r="N56" s="93"/>
      <c r="O56" s="93"/>
      <c r="P56" s="87"/>
      <c r="Q56" s="123"/>
      <c r="R56" s="124"/>
      <c r="S56" s="124"/>
      <c r="T56" s="125"/>
    </row>
    <row r="57" spans="1:30" ht="30.75" customHeight="1" thickBot="1">
      <c r="A57" s="102"/>
      <c r="B57" s="103"/>
      <c r="C57" s="103"/>
      <c r="D57" s="103"/>
      <c r="E57" s="103"/>
      <c r="F57" s="103"/>
      <c r="G57" s="103"/>
      <c r="H57" s="103"/>
      <c r="I57" s="103"/>
      <c r="J57" s="323" t="s">
        <v>87</v>
      </c>
      <c r="K57" s="323"/>
      <c r="L57" s="324"/>
      <c r="M57" s="230">
        <f>M55+M50+M44+M35+M28</f>
        <v>0</v>
      </c>
      <c r="N57" s="104"/>
      <c r="O57" s="104"/>
      <c r="P57" s="105"/>
      <c r="Q57" s="319" t="s">
        <v>88</v>
      </c>
      <c r="R57" s="320"/>
      <c r="S57" s="320"/>
      <c r="T57" s="321"/>
    </row>
    <row r="58" spans="1:30" ht="30.75" thickTop="1">
      <c r="P58" s="112"/>
    </row>
  </sheetData>
  <mergeCells count="92">
    <mergeCell ref="Q57:T57"/>
    <mergeCell ref="W54:Z54"/>
    <mergeCell ref="A50:L50"/>
    <mergeCell ref="A51:L51"/>
    <mergeCell ref="J57:L57"/>
    <mergeCell ref="A55:L55"/>
    <mergeCell ref="Q47:T47"/>
    <mergeCell ref="Q49:T49"/>
    <mergeCell ref="W48:Z48"/>
    <mergeCell ref="W45:AD45"/>
    <mergeCell ref="Q54:T54"/>
    <mergeCell ref="C56:D56"/>
    <mergeCell ref="W43:Z43"/>
    <mergeCell ref="W46:Z46"/>
    <mergeCell ref="W47:Z47"/>
    <mergeCell ref="W49:Z49"/>
    <mergeCell ref="Q43:T43"/>
    <mergeCell ref="W53:Z53"/>
    <mergeCell ref="Q53:T53"/>
    <mergeCell ref="Q52:T52"/>
    <mergeCell ref="W52:Z52"/>
    <mergeCell ref="Q48:T48"/>
    <mergeCell ref="Q38:T38"/>
    <mergeCell ref="Q39:T39"/>
    <mergeCell ref="Q37:T37"/>
    <mergeCell ref="Q46:T46"/>
    <mergeCell ref="Q42:T42"/>
    <mergeCell ref="W40:Z40"/>
    <mergeCell ref="W41:Z41"/>
    <mergeCell ref="W42:Z42"/>
    <mergeCell ref="Q41:T41"/>
    <mergeCell ref="Q40:T40"/>
    <mergeCell ref="Q33:T33"/>
    <mergeCell ref="W27:Z27"/>
    <mergeCell ref="W30:Z30"/>
    <mergeCell ref="A44:L44"/>
    <mergeCell ref="A45:L45"/>
    <mergeCell ref="A35:L35"/>
    <mergeCell ref="A36:L36"/>
    <mergeCell ref="W37:Z37"/>
    <mergeCell ref="W38:Z38"/>
    <mergeCell ref="W39:Z39"/>
    <mergeCell ref="Q31:T31"/>
    <mergeCell ref="A28:L28"/>
    <mergeCell ref="Q27:T27"/>
    <mergeCell ref="W32:Z32"/>
    <mergeCell ref="W34:Z34"/>
    <mergeCell ref="A16:L16"/>
    <mergeCell ref="Q17:T17"/>
    <mergeCell ref="W31:Z31"/>
    <mergeCell ref="Q34:T34"/>
    <mergeCell ref="W33:Z33"/>
    <mergeCell ref="Q3:T4"/>
    <mergeCell ref="Q7:T11"/>
    <mergeCell ref="A14:I14"/>
    <mergeCell ref="Q14:T15"/>
    <mergeCell ref="Q32:T32"/>
    <mergeCell ref="A29:L29"/>
    <mergeCell ref="Q22:T22"/>
    <mergeCell ref="Q25:T25"/>
    <mergeCell ref="Q23:T23"/>
    <mergeCell ref="Q30:T30"/>
    <mergeCell ref="Q16:T16"/>
    <mergeCell ref="Q26:T26"/>
    <mergeCell ref="Q21:T21"/>
    <mergeCell ref="Q24:T24"/>
    <mergeCell ref="Q19:T19"/>
    <mergeCell ref="A2:L2"/>
    <mergeCell ref="Q2:T2"/>
    <mergeCell ref="L14:L15"/>
    <mergeCell ref="A3:L6"/>
    <mergeCell ref="A8:M13"/>
    <mergeCell ref="W26:Z26"/>
    <mergeCell ref="W24:Z24"/>
    <mergeCell ref="W23:Z23"/>
    <mergeCell ref="W25:Z25"/>
    <mergeCell ref="Q20:T20"/>
    <mergeCell ref="Q18:T18"/>
    <mergeCell ref="W21:Z21"/>
    <mergeCell ref="W22:Z22"/>
    <mergeCell ref="AA15:AD16"/>
    <mergeCell ref="W20:Z20"/>
    <mergeCell ref="W18:Z18"/>
    <mergeCell ref="W15:Z16"/>
    <mergeCell ref="W19:Z19"/>
    <mergeCell ref="W17:Z17"/>
    <mergeCell ref="AA2:AD2"/>
    <mergeCell ref="W3:Z12"/>
    <mergeCell ref="AA3:AD12"/>
    <mergeCell ref="AA13:AD14"/>
    <mergeCell ref="W2:Z2"/>
    <mergeCell ref="W13:Z14"/>
  </mergeCells>
  <phoneticPr fontId="4" type="noConversion"/>
  <pageMargins left="0.78740157480314965" right="0.23622047244094491" top="0.27559055118110237" bottom="0.15748031496062992" header="0.27559055118110237" footer="0.15748031496062992"/>
  <pageSetup paperSize="9" scale="22" orientation="portrait" verticalDpi="18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5:N49"/>
  <sheetViews>
    <sheetView topLeftCell="A28" workbookViewId="0">
      <selection activeCell="C42" sqref="C42"/>
    </sheetView>
  </sheetViews>
  <sheetFormatPr defaultRowHeight="15"/>
  <cols>
    <col min="1" max="1" width="6.42578125" customWidth="1"/>
    <col min="2" max="2" width="42" customWidth="1"/>
    <col min="3" max="3" width="12" style="23" customWidth="1"/>
    <col min="7" max="7" width="10.28515625" customWidth="1"/>
    <col min="8" max="8" width="11" bestFit="1" customWidth="1"/>
    <col min="12" max="12" width="19.42578125" style="146" customWidth="1"/>
    <col min="13" max="13" width="9.140625" style="113"/>
    <col min="14" max="14" width="15" style="113" customWidth="1"/>
  </cols>
  <sheetData>
    <row r="5" spans="1:14" ht="15" customHeight="1"/>
    <row r="6" spans="1:14" ht="9" customHeight="1"/>
    <row r="7" spans="1:14" ht="30.75" customHeight="1">
      <c r="A7" s="326" t="s">
        <v>29</v>
      </c>
      <c r="B7" s="326"/>
      <c r="C7" s="326"/>
      <c r="D7" s="326"/>
      <c r="E7" s="326"/>
      <c r="F7" s="326"/>
      <c r="G7" s="326"/>
      <c r="H7" s="326"/>
      <c r="I7" s="326"/>
      <c r="J7" s="326"/>
      <c r="K7" s="326"/>
      <c r="L7" s="326"/>
      <c r="M7" s="326"/>
      <c r="N7" s="326"/>
    </row>
    <row r="8" spans="1:14">
      <c r="B8" t="s">
        <v>2</v>
      </c>
    </row>
    <row r="9" spans="1:14" ht="45">
      <c r="A9" s="42" t="s">
        <v>32</v>
      </c>
      <c r="B9" s="43" t="s">
        <v>33</v>
      </c>
      <c r="C9" s="44" t="s">
        <v>56</v>
      </c>
      <c r="D9" s="45" t="s">
        <v>34</v>
      </c>
      <c r="E9" s="46" t="s">
        <v>35</v>
      </c>
      <c r="F9" s="46" t="s">
        <v>36</v>
      </c>
      <c r="G9" s="46" t="s">
        <v>43</v>
      </c>
      <c r="H9" s="46" t="s">
        <v>37</v>
      </c>
      <c r="I9" s="327" t="s">
        <v>38</v>
      </c>
      <c r="J9" s="327"/>
      <c r="K9" s="327"/>
      <c r="L9" s="147" t="s">
        <v>39</v>
      </c>
      <c r="M9" s="46" t="s">
        <v>40</v>
      </c>
      <c r="N9" s="46" t="s">
        <v>41</v>
      </c>
    </row>
    <row r="10" spans="1:14">
      <c r="A10" s="47"/>
      <c r="B10" s="48"/>
      <c r="C10" s="48"/>
      <c r="D10" s="49" t="s">
        <v>49</v>
      </c>
      <c r="E10" s="49"/>
      <c r="F10" s="49"/>
      <c r="G10" s="49"/>
      <c r="H10" s="49"/>
      <c r="I10" s="49"/>
      <c r="J10" s="49"/>
      <c r="K10" s="49"/>
      <c r="L10" s="148"/>
      <c r="M10" s="47"/>
      <c r="N10" s="114"/>
    </row>
    <row r="11" spans="1:14" ht="24.95" customHeight="1">
      <c r="A11" s="41">
        <v>1</v>
      </c>
      <c r="B11" s="6" t="s">
        <v>27</v>
      </c>
      <c r="C11" s="33">
        <f ca="1">1*'ДОХЛОКС (Бланк Заказа) '!L17</f>
        <v>0</v>
      </c>
      <c r="D11" s="7">
        <v>48</v>
      </c>
      <c r="E11" s="8">
        <v>2.16</v>
      </c>
      <c r="F11" s="9">
        <v>2.4</v>
      </c>
      <c r="G11" s="8">
        <f>F11-E11</f>
        <v>0.23999999999999977</v>
      </c>
      <c r="H11" s="10">
        <f t="shared" ref="H11:H17" si="0">(I11*J11*K11)/1000000000</f>
        <v>1.248E-2</v>
      </c>
      <c r="I11" s="11">
        <v>400</v>
      </c>
      <c r="J11" s="12">
        <v>240</v>
      </c>
      <c r="K11" s="12">
        <v>130</v>
      </c>
      <c r="L11" s="149">
        <v>4620769130747</v>
      </c>
      <c r="M11" s="13">
        <f t="shared" ref="M11:M21" si="1">SUM(H11*C11)</f>
        <v>0</v>
      </c>
      <c r="N11" s="14">
        <f t="shared" ref="N11:N21" si="2">SUM(F11*C11)</f>
        <v>0</v>
      </c>
    </row>
    <row r="12" spans="1:14" ht="24.95" customHeight="1">
      <c r="A12" s="41">
        <v>2</v>
      </c>
      <c r="B12" s="6" t="s">
        <v>28</v>
      </c>
      <c r="C12" s="25">
        <f ca="1">1*'ДОХЛОКС (Бланк Заказа) '!L18</f>
        <v>0</v>
      </c>
      <c r="D12" s="13">
        <v>48</v>
      </c>
      <c r="E12" s="8">
        <v>2.16</v>
      </c>
      <c r="F12" s="14">
        <v>2.4</v>
      </c>
      <c r="G12" s="8">
        <f>F12-E12</f>
        <v>0.23999999999999977</v>
      </c>
      <c r="H12" s="10">
        <f t="shared" si="0"/>
        <v>1.248E-2</v>
      </c>
      <c r="I12" s="11">
        <v>400</v>
      </c>
      <c r="J12" s="12">
        <v>240</v>
      </c>
      <c r="K12" s="12">
        <v>130</v>
      </c>
      <c r="L12" s="149">
        <v>4620769130761</v>
      </c>
      <c r="M12" s="13">
        <f t="shared" si="1"/>
        <v>0</v>
      </c>
      <c r="N12" s="14">
        <f t="shared" si="2"/>
        <v>0</v>
      </c>
    </row>
    <row r="13" spans="1:14" ht="24.95" customHeight="1">
      <c r="A13" s="41">
        <v>3</v>
      </c>
      <c r="B13" s="6" t="s">
        <v>72</v>
      </c>
      <c r="C13" s="26">
        <f ca="1">1*'ДОХЛОКС (Бланк Заказа) '!L19</f>
        <v>0</v>
      </c>
      <c r="D13" s="15">
        <v>24</v>
      </c>
      <c r="E13" s="8">
        <v>1.36</v>
      </c>
      <c r="F13" s="16">
        <v>1.6</v>
      </c>
      <c r="G13" s="15">
        <v>0.24</v>
      </c>
      <c r="H13" s="10">
        <f t="shared" si="0"/>
        <v>1.188E-2</v>
      </c>
      <c r="I13" s="11">
        <v>396</v>
      </c>
      <c r="J13" s="12">
        <v>240</v>
      </c>
      <c r="K13" s="12">
        <v>125</v>
      </c>
      <c r="L13" s="149">
        <v>4620769130778</v>
      </c>
      <c r="M13" s="17">
        <f t="shared" si="1"/>
        <v>0</v>
      </c>
      <c r="N13" s="18">
        <f t="shared" si="2"/>
        <v>0</v>
      </c>
    </row>
    <row r="14" spans="1:14" ht="24.95" customHeight="1">
      <c r="A14" s="41">
        <v>4</v>
      </c>
      <c r="B14" s="6" t="s">
        <v>1</v>
      </c>
      <c r="C14" s="33">
        <f ca="1">1*'ДОХЛОКС (Бланк Заказа) '!L20</f>
        <v>0</v>
      </c>
      <c r="D14" s="7">
        <v>48</v>
      </c>
      <c r="E14" s="8">
        <v>2.16</v>
      </c>
      <c r="F14" s="9">
        <v>2.4</v>
      </c>
      <c r="G14" s="8">
        <f>F14-E14</f>
        <v>0.23999999999999977</v>
      </c>
      <c r="H14" s="10">
        <f t="shared" si="0"/>
        <v>1.9602000000000001E-2</v>
      </c>
      <c r="I14" s="11">
        <v>396</v>
      </c>
      <c r="J14" s="12">
        <v>220</v>
      </c>
      <c r="K14" s="12">
        <v>225</v>
      </c>
      <c r="L14" s="149">
        <v>4620769131065</v>
      </c>
      <c r="M14" s="13">
        <f t="shared" si="1"/>
        <v>0</v>
      </c>
      <c r="N14" s="14">
        <f t="shared" si="2"/>
        <v>0</v>
      </c>
    </row>
    <row r="15" spans="1:14" ht="24.95" customHeight="1">
      <c r="A15" s="41">
        <v>5</v>
      </c>
      <c r="B15" s="6" t="s">
        <v>184</v>
      </c>
      <c r="C15" s="33">
        <f ca="1">1*'ДОХЛОКС (Бланк Заказа) '!L21</f>
        <v>0</v>
      </c>
      <c r="D15" s="7">
        <v>48</v>
      </c>
      <c r="E15" s="8">
        <v>2.16</v>
      </c>
      <c r="F15" s="9">
        <v>2.4</v>
      </c>
      <c r="G15" s="8">
        <f>F15-E15</f>
        <v>0.23999999999999977</v>
      </c>
      <c r="H15" s="10">
        <f t="shared" si="0"/>
        <v>1.9602000000000001E-2</v>
      </c>
      <c r="I15" s="11">
        <v>396</v>
      </c>
      <c r="J15" s="12">
        <v>220</v>
      </c>
      <c r="K15" s="12">
        <v>225</v>
      </c>
      <c r="L15" s="149">
        <v>4620769131072</v>
      </c>
      <c r="M15" s="13">
        <f t="shared" si="1"/>
        <v>0</v>
      </c>
      <c r="N15" s="14">
        <f t="shared" si="2"/>
        <v>0</v>
      </c>
    </row>
    <row r="16" spans="1:14" ht="24.95" customHeight="1">
      <c r="A16" s="41">
        <v>6</v>
      </c>
      <c r="B16" s="6" t="s">
        <v>68</v>
      </c>
      <c r="C16" s="33">
        <f ca="1">1*'ДОХЛОКС (Бланк Заказа) '!L22</f>
        <v>0</v>
      </c>
      <c r="D16" s="15">
        <v>24</v>
      </c>
      <c r="E16" s="8">
        <v>1.06</v>
      </c>
      <c r="F16" s="16">
        <v>1.6</v>
      </c>
      <c r="G16" s="15">
        <v>0.24</v>
      </c>
      <c r="H16" s="10">
        <f t="shared" si="0"/>
        <v>1.188E-2</v>
      </c>
      <c r="I16" s="11">
        <v>396</v>
      </c>
      <c r="J16" s="12">
        <v>240</v>
      </c>
      <c r="K16" s="12">
        <v>125</v>
      </c>
      <c r="L16" s="149">
        <v>4620769131133</v>
      </c>
      <c r="M16" s="13">
        <f t="shared" si="1"/>
        <v>0</v>
      </c>
      <c r="N16" s="14">
        <f t="shared" si="2"/>
        <v>0</v>
      </c>
    </row>
    <row r="17" spans="1:14" ht="24.95" customHeight="1">
      <c r="A17" s="41">
        <v>7</v>
      </c>
      <c r="B17" s="6" t="s">
        <v>51</v>
      </c>
      <c r="C17" s="25">
        <f ca="1">1*'ДОХЛОКС (Бланк Заказа) '!L23</f>
        <v>0</v>
      </c>
      <c r="D17" s="13">
        <v>48</v>
      </c>
      <c r="E17" s="8">
        <v>2.16</v>
      </c>
      <c r="F17" s="9">
        <v>2.4</v>
      </c>
      <c r="G17" s="8">
        <f>F17-E17</f>
        <v>0.23999999999999977</v>
      </c>
      <c r="H17" s="10">
        <f t="shared" si="0"/>
        <v>1.188E-2</v>
      </c>
      <c r="I17" s="11">
        <v>396</v>
      </c>
      <c r="J17" s="12">
        <v>240</v>
      </c>
      <c r="K17" s="12">
        <v>125</v>
      </c>
      <c r="L17" s="149">
        <v>4620769130013</v>
      </c>
      <c r="M17" s="13">
        <f t="shared" si="1"/>
        <v>0</v>
      </c>
      <c r="N17" s="14">
        <f t="shared" si="2"/>
        <v>0</v>
      </c>
    </row>
    <row r="18" spans="1:14" ht="24.95" customHeight="1">
      <c r="A18" s="41">
        <v>8</v>
      </c>
      <c r="B18" s="6" t="s">
        <v>71</v>
      </c>
      <c r="C18" s="25">
        <f ca="1">1*'ДОХЛОКС (Бланк Заказа) '!L24</f>
        <v>0</v>
      </c>
      <c r="D18" s="13">
        <v>36</v>
      </c>
      <c r="E18" s="8">
        <v>3.8</v>
      </c>
      <c r="F18" s="14">
        <v>4.0999999999999996</v>
      </c>
      <c r="G18" s="8">
        <f>F18-E18</f>
        <v>0.29999999999999982</v>
      </c>
      <c r="H18" s="10">
        <f>(I18*J18*K18)/1000000000</f>
        <v>1.8612E-2</v>
      </c>
      <c r="I18" s="11">
        <v>376</v>
      </c>
      <c r="J18" s="12">
        <v>220</v>
      </c>
      <c r="K18" s="12">
        <v>225</v>
      </c>
      <c r="L18" s="149">
        <v>4620769130334</v>
      </c>
      <c r="M18" s="13">
        <f t="shared" si="1"/>
        <v>0</v>
      </c>
      <c r="N18" s="14">
        <f t="shared" si="2"/>
        <v>0</v>
      </c>
    </row>
    <row r="19" spans="1:14" ht="24.95" customHeight="1">
      <c r="A19" s="41">
        <v>9</v>
      </c>
      <c r="B19" s="6" t="s">
        <v>69</v>
      </c>
      <c r="C19" s="25">
        <f ca="1">1*'ДОХЛОКС (Бланк Заказа) '!L25</f>
        <v>0</v>
      </c>
      <c r="D19" s="13">
        <v>48</v>
      </c>
      <c r="E19" s="8">
        <v>2.36</v>
      </c>
      <c r="F19" s="9">
        <v>2.6</v>
      </c>
      <c r="G19" s="8">
        <f>F19-E19</f>
        <v>0.24000000000000021</v>
      </c>
      <c r="H19" s="10">
        <f>(I19*J19*K19)/1000000000</f>
        <v>1.8612E-2</v>
      </c>
      <c r="I19" s="11">
        <v>376</v>
      </c>
      <c r="J19" s="12">
        <v>220</v>
      </c>
      <c r="K19" s="12">
        <v>225</v>
      </c>
      <c r="L19" s="149">
        <v>4620769130341</v>
      </c>
      <c r="M19" s="13">
        <f t="shared" si="1"/>
        <v>0</v>
      </c>
      <c r="N19" s="14">
        <f t="shared" si="2"/>
        <v>0</v>
      </c>
    </row>
    <row r="20" spans="1:14" ht="24.95" customHeight="1">
      <c r="A20" s="41">
        <v>10</v>
      </c>
      <c r="B20" s="6" t="s">
        <v>182</v>
      </c>
      <c r="C20" s="26">
        <f ca="1">1*'ДОХЛОКС (Бланк Заказа) '!L26</f>
        <v>0</v>
      </c>
      <c r="D20" s="7">
        <v>48</v>
      </c>
      <c r="E20" s="8">
        <v>2.36</v>
      </c>
      <c r="F20" s="9">
        <v>2.6</v>
      </c>
      <c r="G20" s="8">
        <f>F20-E20</f>
        <v>0.24000000000000021</v>
      </c>
      <c r="H20" s="10">
        <f>(I20*J20*K20)/1000000000</f>
        <v>1.8612E-2</v>
      </c>
      <c r="I20" s="11">
        <v>376</v>
      </c>
      <c r="J20" s="12">
        <v>220</v>
      </c>
      <c r="K20" s="12">
        <v>225</v>
      </c>
      <c r="L20" s="149">
        <v>4620769131041</v>
      </c>
      <c r="M20" s="13">
        <f t="shared" si="1"/>
        <v>0</v>
      </c>
      <c r="N20" s="14">
        <f t="shared" si="2"/>
        <v>0</v>
      </c>
    </row>
    <row r="21" spans="1:14" ht="24.95" customHeight="1">
      <c r="A21" s="41">
        <v>11</v>
      </c>
      <c r="B21" s="6" t="s">
        <v>183</v>
      </c>
      <c r="C21" s="25">
        <f ca="1">1*'ДОХЛОКС (Бланк Заказа) '!L27</f>
        <v>0</v>
      </c>
      <c r="D21" s="13">
        <v>36</v>
      </c>
      <c r="E21" s="8">
        <v>3.8</v>
      </c>
      <c r="F21" s="14">
        <v>4.0999999999999996</v>
      </c>
      <c r="G21" s="8">
        <f>F21-E21</f>
        <v>0.29999999999999982</v>
      </c>
      <c r="H21" s="10">
        <f>(I21*J21*K21)/1000000000</f>
        <v>1.8612E-2</v>
      </c>
      <c r="I21" s="11">
        <v>376</v>
      </c>
      <c r="J21" s="12">
        <v>220</v>
      </c>
      <c r="K21" s="12">
        <v>225</v>
      </c>
      <c r="L21" s="149">
        <v>4620769131119</v>
      </c>
      <c r="M21" s="13">
        <f t="shared" si="1"/>
        <v>0</v>
      </c>
      <c r="N21" s="14">
        <f t="shared" si="2"/>
        <v>0</v>
      </c>
    </row>
    <row r="22" spans="1:14" ht="14.25" customHeight="1">
      <c r="A22" s="51"/>
      <c r="B22" s="52"/>
      <c r="C22" s="52"/>
      <c r="D22" s="53" t="s">
        <v>64</v>
      </c>
      <c r="E22" s="51"/>
      <c r="F22" s="51"/>
      <c r="G22" s="51"/>
      <c r="H22" s="51"/>
      <c r="I22" s="51"/>
      <c r="J22" s="51"/>
      <c r="K22" s="51"/>
      <c r="L22" s="150"/>
      <c r="M22" s="51"/>
      <c r="N22" s="136"/>
    </row>
    <row r="23" spans="1:14" ht="14.25" customHeight="1">
      <c r="A23" s="51"/>
      <c r="B23" s="52"/>
      <c r="C23" s="52"/>
      <c r="D23" s="53"/>
      <c r="E23" s="51"/>
      <c r="F23" s="51"/>
      <c r="G23" s="51"/>
      <c r="H23" s="51"/>
      <c r="I23" s="51"/>
      <c r="J23" s="51"/>
      <c r="K23" s="51"/>
      <c r="L23" s="150"/>
      <c r="M23" s="51"/>
      <c r="N23" s="135"/>
    </row>
    <row r="24" spans="1:14" ht="24.95" customHeight="1">
      <c r="A24" s="41">
        <v>12</v>
      </c>
      <c r="B24" s="142" t="s">
        <v>121</v>
      </c>
      <c r="C24" s="25">
        <f ca="1">1*'ДОХЛОКС (Бланк Заказа) '!L30</f>
        <v>0</v>
      </c>
      <c r="D24" s="13">
        <v>375</v>
      </c>
      <c r="E24" s="117">
        <v>5.0999999999999996</v>
      </c>
      <c r="F24" s="118">
        <v>5.5</v>
      </c>
      <c r="G24" s="117">
        <f>F24-E24</f>
        <v>0.40000000000000036</v>
      </c>
      <c r="H24" s="119">
        <f>(I24*J24*K24)/1000000000</f>
        <v>9.9469999999999992E-3</v>
      </c>
      <c r="I24" s="120">
        <v>290</v>
      </c>
      <c r="J24" s="121">
        <v>140</v>
      </c>
      <c r="K24" s="121">
        <v>245</v>
      </c>
      <c r="L24" s="149">
        <v>4607060892109</v>
      </c>
      <c r="M24" s="13">
        <f>SUM(H24*C24)</f>
        <v>0</v>
      </c>
      <c r="N24" s="14">
        <f>SUM(F24*C24)</f>
        <v>0</v>
      </c>
    </row>
    <row r="25" spans="1:14" ht="24.95" customHeight="1">
      <c r="A25" s="41">
        <v>13</v>
      </c>
      <c r="B25" s="142" t="s">
        <v>124</v>
      </c>
      <c r="C25" s="25">
        <f ca="1">1*'ДОХЛОКС (Бланк Заказа) '!L31</f>
        <v>0</v>
      </c>
      <c r="D25" s="13">
        <v>320</v>
      </c>
      <c r="E25" s="117">
        <v>6.6</v>
      </c>
      <c r="F25" s="118">
        <v>7</v>
      </c>
      <c r="G25" s="117">
        <f>F25-E25</f>
        <v>0.40000000000000036</v>
      </c>
      <c r="H25" s="119">
        <f>(I25*J25*K25)/1000000000</f>
        <v>2.6460000000000001E-2</v>
      </c>
      <c r="I25" s="120">
        <v>420</v>
      </c>
      <c r="J25" s="121">
        <v>300</v>
      </c>
      <c r="K25" s="121">
        <v>210</v>
      </c>
      <c r="L25" s="149">
        <v>4607060891393</v>
      </c>
      <c r="M25" s="13">
        <f>SUM(H25*C25)</f>
        <v>0</v>
      </c>
      <c r="N25" s="14">
        <f>SUM(F25*C25)</f>
        <v>0</v>
      </c>
    </row>
    <row r="26" spans="1:14" ht="24.95" customHeight="1">
      <c r="A26" s="41">
        <v>14</v>
      </c>
      <c r="B26" s="142" t="s">
        <v>134</v>
      </c>
      <c r="C26" s="25">
        <f ca="1">1*'ДОХЛОКС (Бланк Заказа) '!L32</f>
        <v>0</v>
      </c>
      <c r="D26" s="13">
        <v>375</v>
      </c>
      <c r="E26" s="117">
        <v>5.0999999999999996</v>
      </c>
      <c r="F26" s="118">
        <v>5.5</v>
      </c>
      <c r="G26" s="117">
        <f>F26-E26</f>
        <v>0.40000000000000036</v>
      </c>
      <c r="H26" s="119">
        <f>(I26*J26*K26)/1000000000</f>
        <v>9.9469999999999992E-3</v>
      </c>
      <c r="I26" s="120">
        <v>290</v>
      </c>
      <c r="J26" s="121">
        <v>140</v>
      </c>
      <c r="K26" s="121">
        <v>245</v>
      </c>
      <c r="L26" s="149">
        <v>4607060892109</v>
      </c>
      <c r="M26" s="13">
        <f>SUM(H26*C26)</f>
        <v>0</v>
      </c>
      <c r="N26" s="14">
        <f>SUM(F26*C26)</f>
        <v>0</v>
      </c>
    </row>
    <row r="27" spans="1:14" ht="24.95" customHeight="1">
      <c r="A27" s="41">
        <v>15</v>
      </c>
      <c r="B27" s="142" t="s">
        <v>154</v>
      </c>
      <c r="C27" s="25">
        <f ca="1">1*'ДОХЛОКС (Бланк Заказа) '!L33</f>
        <v>0</v>
      </c>
      <c r="D27" s="13">
        <v>135</v>
      </c>
      <c r="E27" s="117">
        <v>2.4</v>
      </c>
      <c r="F27" s="118">
        <v>2.8</v>
      </c>
      <c r="G27" s="117">
        <f>F27-E27</f>
        <v>0.39999999999999991</v>
      </c>
      <c r="H27" s="119">
        <f>(I27*J27*K27)/1000000000</f>
        <v>5.5999999999999999E-3</v>
      </c>
      <c r="I27" s="120">
        <v>200</v>
      </c>
      <c r="J27" s="121">
        <v>140</v>
      </c>
      <c r="K27" s="121">
        <v>200</v>
      </c>
      <c r="L27" s="149">
        <v>4607060892178</v>
      </c>
      <c r="M27" s="13">
        <f>SUM(H27*C27)</f>
        <v>0</v>
      </c>
      <c r="N27" s="14">
        <f>SUM(F27*C27)</f>
        <v>0</v>
      </c>
    </row>
    <row r="28" spans="1:14" ht="24.95" customHeight="1">
      <c r="A28" s="41">
        <v>16</v>
      </c>
      <c r="B28" s="142" t="s">
        <v>61</v>
      </c>
      <c r="C28" s="25">
        <f ca="1">1*'ДОХЛОКС (Бланк Заказа) '!L34</f>
        <v>0</v>
      </c>
      <c r="D28" s="13">
        <v>200</v>
      </c>
      <c r="E28" s="8">
        <v>3.4</v>
      </c>
      <c r="F28" s="14">
        <v>3.7</v>
      </c>
      <c r="G28" s="8">
        <f>F28-E28</f>
        <v>0.30000000000000027</v>
      </c>
      <c r="H28" s="10">
        <f>(I28*J28*K28)/1000000000</f>
        <v>2.7456000000000001E-2</v>
      </c>
      <c r="I28" s="11">
        <v>440</v>
      </c>
      <c r="J28" s="12">
        <v>320</v>
      </c>
      <c r="K28" s="12">
        <v>195</v>
      </c>
      <c r="L28" s="149">
        <v>4603646001491</v>
      </c>
      <c r="M28" s="13">
        <f>SUM(H28*C28)</f>
        <v>0</v>
      </c>
      <c r="N28" s="14">
        <f>SUM(F28*C28)</f>
        <v>0</v>
      </c>
    </row>
    <row r="29" spans="1:14" ht="14.25" customHeight="1">
      <c r="A29" s="51"/>
      <c r="B29" s="143"/>
      <c r="C29" s="52"/>
      <c r="D29" s="53" t="s">
        <v>58</v>
      </c>
      <c r="E29" s="51"/>
      <c r="F29" s="51"/>
      <c r="G29" s="51"/>
      <c r="H29" s="51"/>
      <c r="I29" s="51"/>
      <c r="J29" s="51"/>
      <c r="K29" s="51"/>
      <c r="L29" s="150"/>
      <c r="M29" s="51"/>
      <c r="N29" s="54"/>
    </row>
    <row r="30" spans="1:14" ht="24.95" customHeight="1">
      <c r="A30" s="41">
        <v>17</v>
      </c>
      <c r="B30" s="142" t="s">
        <v>46</v>
      </c>
      <c r="C30" s="25">
        <f ca="1">1*'ДОХЛОКС (Бланк Заказа) '!L37</f>
        <v>0</v>
      </c>
      <c r="D30" s="13">
        <v>50</v>
      </c>
      <c r="E30" s="14">
        <v>8.1</v>
      </c>
      <c r="F30" s="14">
        <v>8.4</v>
      </c>
      <c r="G30" s="8">
        <f t="shared" ref="G30:G36" si="3">F30-E30</f>
        <v>0.30000000000000071</v>
      </c>
      <c r="H30" s="10">
        <f t="shared" ref="H30:H36" si="4">(I30*J30*K30)/1000000000</f>
        <v>2.7456000000000001E-2</v>
      </c>
      <c r="I30" s="11">
        <v>440</v>
      </c>
      <c r="J30" s="12">
        <v>320</v>
      </c>
      <c r="K30" s="12">
        <v>195</v>
      </c>
      <c r="L30" s="149">
        <v>4607060890013</v>
      </c>
      <c r="M30" s="13">
        <f t="shared" ref="M30:M36" si="5">SUM(H30*C30)</f>
        <v>0</v>
      </c>
      <c r="N30" s="14">
        <f t="shared" ref="N30:N36" si="6">SUM(F30*C30)</f>
        <v>0</v>
      </c>
    </row>
    <row r="31" spans="1:14" ht="24.95" customHeight="1">
      <c r="A31" s="41">
        <v>18</v>
      </c>
      <c r="B31" s="142" t="s">
        <v>110</v>
      </c>
      <c r="C31" s="25">
        <f ca="1">1*'ДОХЛОКС (Бланк Заказа) '!L38</f>
        <v>0</v>
      </c>
      <c r="D31" s="13">
        <v>100</v>
      </c>
      <c r="E31" s="8">
        <v>9.6999999999999993</v>
      </c>
      <c r="F31" s="14">
        <v>10</v>
      </c>
      <c r="G31" s="8">
        <f t="shared" si="3"/>
        <v>0.30000000000000071</v>
      </c>
      <c r="H31" s="10">
        <f t="shared" si="4"/>
        <v>2.2329999999999999E-2</v>
      </c>
      <c r="I31" s="11">
        <v>385</v>
      </c>
      <c r="J31" s="12">
        <v>290</v>
      </c>
      <c r="K31" s="12">
        <v>200</v>
      </c>
      <c r="L31" s="134">
        <v>4620769131218</v>
      </c>
      <c r="M31" s="13">
        <f t="shared" si="5"/>
        <v>0</v>
      </c>
      <c r="N31" s="14">
        <f t="shared" si="6"/>
        <v>0</v>
      </c>
    </row>
    <row r="32" spans="1:14" ht="24.95" customHeight="1">
      <c r="A32" s="41">
        <v>19</v>
      </c>
      <c r="B32" s="142" t="s">
        <v>111</v>
      </c>
      <c r="C32" s="25">
        <f ca="1">1*'ДОХЛОКС (Бланк Заказа) '!L39</f>
        <v>0</v>
      </c>
      <c r="D32" s="13">
        <v>50</v>
      </c>
      <c r="E32" s="8">
        <v>9.6999999999999993</v>
      </c>
      <c r="F32" s="14">
        <v>10</v>
      </c>
      <c r="G32" s="8">
        <f t="shared" si="3"/>
        <v>0.30000000000000071</v>
      </c>
      <c r="H32" s="10">
        <f t="shared" si="4"/>
        <v>2.2329999999999999E-2</v>
      </c>
      <c r="I32" s="11">
        <v>385</v>
      </c>
      <c r="J32" s="12">
        <v>290</v>
      </c>
      <c r="K32" s="12">
        <v>200</v>
      </c>
      <c r="L32" s="134">
        <v>4620769131232</v>
      </c>
      <c r="M32" s="13">
        <f t="shared" si="5"/>
        <v>0</v>
      </c>
      <c r="N32" s="14">
        <f t="shared" si="6"/>
        <v>0</v>
      </c>
    </row>
    <row r="33" spans="1:14" ht="24.95" customHeight="1">
      <c r="A33" s="41">
        <v>20</v>
      </c>
      <c r="B33" s="142" t="s">
        <v>116</v>
      </c>
      <c r="C33" s="25">
        <f ca="1">1*'ДОХЛОКС (Бланк Заказа) '!L40</f>
        <v>0</v>
      </c>
      <c r="D33" s="13">
        <v>50</v>
      </c>
      <c r="E33" s="14">
        <v>8.1</v>
      </c>
      <c r="F33" s="14">
        <v>8.4</v>
      </c>
      <c r="G33" s="8">
        <f t="shared" si="3"/>
        <v>0.30000000000000071</v>
      </c>
      <c r="H33" s="10">
        <f t="shared" si="4"/>
        <v>2.7456000000000001E-2</v>
      </c>
      <c r="I33" s="11">
        <v>440</v>
      </c>
      <c r="J33" s="12">
        <v>320</v>
      </c>
      <c r="K33" s="12">
        <v>195</v>
      </c>
      <c r="L33" s="149">
        <v>4607060892093</v>
      </c>
      <c r="M33" s="13">
        <f t="shared" si="5"/>
        <v>0</v>
      </c>
      <c r="N33" s="14">
        <f t="shared" si="6"/>
        <v>0</v>
      </c>
    </row>
    <row r="34" spans="1:14" ht="24.95" customHeight="1">
      <c r="A34" s="41">
        <v>21</v>
      </c>
      <c r="B34" s="142" t="s">
        <v>26</v>
      </c>
      <c r="C34" s="25">
        <f ca="1">1*'ДОХЛОКС (Бланк Заказа) '!L41</f>
        <v>0</v>
      </c>
      <c r="D34" s="13">
        <v>100</v>
      </c>
      <c r="E34" s="8">
        <v>9.6999999999999993</v>
      </c>
      <c r="F34" s="14">
        <v>10</v>
      </c>
      <c r="G34" s="8">
        <f t="shared" si="3"/>
        <v>0.30000000000000071</v>
      </c>
      <c r="H34" s="10">
        <f t="shared" si="4"/>
        <v>2.2329999999999999E-2</v>
      </c>
      <c r="I34" s="11">
        <v>385</v>
      </c>
      <c r="J34" s="12">
        <v>290</v>
      </c>
      <c r="K34" s="12">
        <v>200</v>
      </c>
      <c r="L34" s="149">
        <v>4620769131140</v>
      </c>
      <c r="M34" s="13">
        <f t="shared" si="5"/>
        <v>0</v>
      </c>
      <c r="N34" s="14">
        <f t="shared" si="6"/>
        <v>0</v>
      </c>
    </row>
    <row r="35" spans="1:14" ht="24.95" customHeight="1">
      <c r="A35" s="41">
        <v>22</v>
      </c>
      <c r="B35" s="142" t="s">
        <v>25</v>
      </c>
      <c r="C35" s="25">
        <f ca="1">1*'ДОХЛОКС (Бланк Заказа) '!L42</f>
        <v>0</v>
      </c>
      <c r="D35" s="13">
        <v>50</v>
      </c>
      <c r="E35" s="8">
        <v>9.6999999999999993</v>
      </c>
      <c r="F35" s="14">
        <v>10</v>
      </c>
      <c r="G35" s="8">
        <f t="shared" si="3"/>
        <v>0.30000000000000071</v>
      </c>
      <c r="H35" s="10">
        <f t="shared" si="4"/>
        <v>2.2329999999999999E-2</v>
      </c>
      <c r="I35" s="11">
        <v>385</v>
      </c>
      <c r="J35" s="12">
        <v>290</v>
      </c>
      <c r="K35" s="12">
        <v>200</v>
      </c>
      <c r="L35" s="149">
        <v>4620769131157</v>
      </c>
      <c r="M35" s="13">
        <f t="shared" si="5"/>
        <v>0</v>
      </c>
      <c r="N35" s="14">
        <f t="shared" si="6"/>
        <v>0</v>
      </c>
    </row>
    <row r="36" spans="1:14" ht="24.95" customHeight="1">
      <c r="A36" s="41">
        <v>23</v>
      </c>
      <c r="B36" s="142" t="s">
        <v>140</v>
      </c>
      <c r="C36" s="25">
        <f ca="1">1*'ДОХЛОКС (Бланк Заказа) '!L43</f>
        <v>0</v>
      </c>
      <c r="D36" s="13">
        <v>200</v>
      </c>
      <c r="E36" s="8">
        <v>5.4</v>
      </c>
      <c r="F36" s="14">
        <v>5.7</v>
      </c>
      <c r="G36" s="8">
        <f t="shared" si="3"/>
        <v>0.29999999999999982</v>
      </c>
      <c r="H36" s="10">
        <f t="shared" si="4"/>
        <v>2.4174000000000001E-2</v>
      </c>
      <c r="I36" s="11">
        <v>395</v>
      </c>
      <c r="J36" s="12">
        <v>255</v>
      </c>
      <c r="K36" s="12">
        <v>240</v>
      </c>
      <c r="L36" s="149" t="s">
        <v>137</v>
      </c>
      <c r="M36" s="13">
        <f t="shared" si="5"/>
        <v>0</v>
      </c>
      <c r="N36" s="14">
        <f t="shared" si="6"/>
        <v>0</v>
      </c>
    </row>
    <row r="37" spans="1:14" ht="15" customHeight="1">
      <c r="A37" s="34"/>
      <c r="B37" s="144"/>
      <c r="C37" s="35"/>
      <c r="D37" s="50" t="s">
        <v>105</v>
      </c>
      <c r="E37" s="50"/>
      <c r="F37" s="50"/>
      <c r="G37" s="50"/>
      <c r="H37" s="50"/>
      <c r="I37" s="50"/>
      <c r="J37" s="50"/>
      <c r="K37" s="50"/>
      <c r="L37" s="151"/>
      <c r="M37" s="50"/>
      <c r="N37" s="50"/>
    </row>
    <row r="38" spans="1:14" ht="24.95" customHeight="1">
      <c r="A38" s="41">
        <v>24</v>
      </c>
      <c r="B38" s="142" t="s">
        <v>145</v>
      </c>
      <c r="C38" s="25">
        <f ca="1">1*'ДОХЛОКС (Бланк Заказа) '!L46</f>
        <v>0</v>
      </c>
      <c r="D38" s="13">
        <v>200</v>
      </c>
      <c r="E38" s="8">
        <v>1.8</v>
      </c>
      <c r="F38" s="14">
        <v>2</v>
      </c>
      <c r="G38" s="8">
        <f>F38-E38</f>
        <v>0.19999999999999996</v>
      </c>
      <c r="H38" s="10">
        <f>(I38*J38*K38)/1000000000</f>
        <v>5.5999999999999999E-3</v>
      </c>
      <c r="I38" s="11">
        <v>200</v>
      </c>
      <c r="J38" s="12">
        <v>200</v>
      </c>
      <c r="K38" s="12">
        <v>140</v>
      </c>
      <c r="L38" s="149">
        <v>4607060892130</v>
      </c>
      <c r="M38" s="13">
        <f>SUM(H38*C38)</f>
        <v>0</v>
      </c>
      <c r="N38" s="14">
        <f t="shared" ref="N38:N44" si="7">SUM(F38*C38)</f>
        <v>0</v>
      </c>
    </row>
    <row r="39" spans="1:14" ht="24.95" customHeight="1">
      <c r="A39" s="41">
        <v>25</v>
      </c>
      <c r="B39" s="145" t="s">
        <v>104</v>
      </c>
      <c r="C39" s="25">
        <f ca="1">1*'ДОХЛОКС (Бланк Заказа) '!L47</f>
        <v>0</v>
      </c>
      <c r="D39" s="13">
        <v>250</v>
      </c>
      <c r="E39" s="8">
        <v>2</v>
      </c>
      <c r="F39" s="14">
        <v>2.2000000000000002</v>
      </c>
      <c r="G39" s="8">
        <f>F39-E39</f>
        <v>0.20000000000000018</v>
      </c>
      <c r="H39" s="10">
        <f>(I39*J39*K39)/1000000000</f>
        <v>1.4616499999999999E-2</v>
      </c>
      <c r="I39" s="11">
        <v>460</v>
      </c>
      <c r="J39" s="12">
        <v>205</v>
      </c>
      <c r="K39" s="12">
        <v>155</v>
      </c>
      <c r="L39" s="134" t="s">
        <v>102</v>
      </c>
      <c r="M39" s="13">
        <f>SUM(H39*C39)</f>
        <v>0</v>
      </c>
      <c r="N39" s="14">
        <f t="shared" si="7"/>
        <v>0</v>
      </c>
    </row>
    <row r="40" spans="1:14" ht="35.25" customHeight="1">
      <c r="A40" s="41">
        <v>26</v>
      </c>
      <c r="B40" s="145" t="s">
        <v>101</v>
      </c>
      <c r="C40" s="25">
        <f ca="1">1*'ДОХЛОКС (Бланк Заказа) '!L48</f>
        <v>0</v>
      </c>
      <c r="D40" s="13">
        <v>250</v>
      </c>
      <c r="E40" s="8">
        <v>2</v>
      </c>
      <c r="F40" s="14">
        <v>2.2000000000000002</v>
      </c>
      <c r="G40" s="8">
        <f>F40-E40</f>
        <v>0.20000000000000018</v>
      </c>
      <c r="H40" s="10">
        <f>(I40*J40*K40)/1000000000</f>
        <v>1.4616499999999999E-2</v>
      </c>
      <c r="I40" s="11">
        <v>460</v>
      </c>
      <c r="J40" s="12">
        <v>205</v>
      </c>
      <c r="K40" s="12">
        <v>155</v>
      </c>
      <c r="L40" s="134" t="s">
        <v>97</v>
      </c>
      <c r="M40" s="13">
        <f>SUM(H40*C40)</f>
        <v>0</v>
      </c>
      <c r="N40" s="14">
        <f t="shared" si="7"/>
        <v>0</v>
      </c>
    </row>
    <row r="41" spans="1:14" ht="37.5" customHeight="1">
      <c r="A41" s="41">
        <v>27</v>
      </c>
      <c r="B41" s="238" t="s">
        <v>201</v>
      </c>
      <c r="C41" s="25">
        <f ca="1">1*'ДОХЛОКС (Бланк Заказа) '!L49</f>
        <v>0</v>
      </c>
      <c r="D41" s="13">
        <v>100</v>
      </c>
      <c r="E41" s="8">
        <v>4.4000000000000004</v>
      </c>
      <c r="F41" s="14">
        <v>4.8</v>
      </c>
      <c r="G41" s="8">
        <v>0.4</v>
      </c>
      <c r="H41" s="10">
        <f>(I41*J41*K41)/1000000000</f>
        <v>3.2253749999999998E-2</v>
      </c>
      <c r="I41" s="11">
        <v>610</v>
      </c>
      <c r="J41" s="12">
        <v>235</v>
      </c>
      <c r="K41" s="12">
        <v>225</v>
      </c>
      <c r="L41" s="149" t="s">
        <v>202</v>
      </c>
      <c r="M41" s="13">
        <f>SUM(H41*C41)</f>
        <v>0</v>
      </c>
      <c r="N41" s="14">
        <f>SUM(F41*C41)</f>
        <v>0</v>
      </c>
    </row>
    <row r="42" spans="1:14" ht="37.5" customHeight="1">
      <c r="A42" s="41">
        <v>28</v>
      </c>
      <c r="B42" s="183" t="s">
        <v>173</v>
      </c>
      <c r="C42" s="25">
        <f ca="1">1*'ДОХЛОКС (Бланк Заказа) '!L52</f>
        <v>0</v>
      </c>
      <c r="D42" s="13">
        <v>288</v>
      </c>
      <c r="E42" s="8">
        <v>3</v>
      </c>
      <c r="F42" s="14">
        <v>3.3</v>
      </c>
      <c r="G42" s="8">
        <v>0.3</v>
      </c>
      <c r="H42" s="181">
        <v>1.5100000000000001E-2</v>
      </c>
      <c r="I42" s="11">
        <v>230</v>
      </c>
      <c r="J42" s="12">
        <v>180</v>
      </c>
      <c r="K42" s="12">
        <v>360</v>
      </c>
      <c r="L42" s="182">
        <v>4719867214524</v>
      </c>
      <c r="M42" s="13">
        <f>SUM(H42*C42)</f>
        <v>0</v>
      </c>
      <c r="N42" s="14">
        <f t="shared" si="7"/>
        <v>0</v>
      </c>
    </row>
    <row r="43" spans="1:14" ht="37.5" customHeight="1">
      <c r="A43" s="41">
        <v>29</v>
      </c>
      <c r="B43" s="183" t="s">
        <v>171</v>
      </c>
      <c r="C43" s="25">
        <f ca="1">1*'ДОХЛОКС (Бланк Заказа) '!L53</f>
        <v>0</v>
      </c>
      <c r="D43" s="13">
        <v>288</v>
      </c>
      <c r="E43" s="8">
        <v>3</v>
      </c>
      <c r="F43" s="14">
        <v>3.3</v>
      </c>
      <c r="G43" s="8">
        <v>0.3</v>
      </c>
      <c r="H43" s="181">
        <v>1.5100000000000001E-2</v>
      </c>
      <c r="I43" s="11">
        <v>230</v>
      </c>
      <c r="J43" s="12">
        <v>180</v>
      </c>
      <c r="K43" s="12">
        <v>360</v>
      </c>
      <c r="L43" s="182">
        <v>4719867213091</v>
      </c>
      <c r="M43" s="13">
        <f>H43*C43</f>
        <v>0</v>
      </c>
      <c r="N43" s="14">
        <f t="shared" si="7"/>
        <v>0</v>
      </c>
    </row>
    <row r="44" spans="1:14" ht="24.95" customHeight="1">
      <c r="A44" s="41">
        <v>30</v>
      </c>
      <c r="B44" s="183" t="s">
        <v>172</v>
      </c>
      <c r="C44" s="25">
        <f ca="1">1*'ДОХЛОКС (Бланк Заказа) '!L54</f>
        <v>0</v>
      </c>
      <c r="D44" s="13">
        <v>288</v>
      </c>
      <c r="E44" s="8">
        <v>2</v>
      </c>
      <c r="F44" s="14">
        <v>2.2000000000000002</v>
      </c>
      <c r="G44" s="8">
        <v>0.2</v>
      </c>
      <c r="H44" s="181">
        <v>1.06E-2</v>
      </c>
      <c r="I44" s="11">
        <v>470</v>
      </c>
      <c r="J44" s="12">
        <v>180</v>
      </c>
      <c r="K44" s="12">
        <v>130</v>
      </c>
      <c r="L44" s="182">
        <v>4719867214517</v>
      </c>
      <c r="M44" s="13">
        <f>H44*C44</f>
        <v>0</v>
      </c>
      <c r="N44" s="14">
        <f t="shared" si="7"/>
        <v>0</v>
      </c>
    </row>
    <row r="45" spans="1:14" ht="15" customHeight="1">
      <c r="A45" s="34"/>
      <c r="B45" s="35"/>
      <c r="C45" s="35"/>
      <c r="D45" s="50"/>
      <c r="E45" s="50"/>
      <c r="F45" s="50"/>
      <c r="G45" s="50"/>
      <c r="H45" s="50"/>
      <c r="I45" s="50"/>
      <c r="J45" s="50"/>
      <c r="K45" s="50"/>
      <c r="L45" s="151"/>
      <c r="M45" s="116"/>
      <c r="N45" s="133"/>
    </row>
    <row r="46" spans="1:14" ht="21" thickBot="1">
      <c r="B46" s="19"/>
      <c r="C46" s="24"/>
      <c r="D46" s="20"/>
      <c r="E46" s="20"/>
      <c r="F46" s="20"/>
      <c r="G46" s="20"/>
      <c r="H46" s="21"/>
      <c r="I46" s="20"/>
      <c r="J46" s="20"/>
      <c r="K46" s="20"/>
      <c r="L46" s="152"/>
      <c r="M46" s="22"/>
      <c r="N46" s="22"/>
    </row>
    <row r="47" spans="1:14" ht="18.75" thickBot="1">
      <c r="B47" s="27" t="s">
        <v>54</v>
      </c>
      <c r="C47" s="55">
        <f>SUM(C11:C46)</f>
        <v>0</v>
      </c>
      <c r="L47" s="153" t="s">
        <v>30</v>
      </c>
      <c r="M47" s="115">
        <f>SUM(M11:M46)</f>
        <v>0</v>
      </c>
      <c r="N47" s="126">
        <f>SUM(N11:N46)</f>
        <v>0</v>
      </c>
    </row>
    <row r="48" spans="1:14" ht="24" customHeight="1">
      <c r="B48" s="335"/>
      <c r="C48" s="335"/>
      <c r="D48" s="335"/>
      <c r="E48" s="335"/>
      <c r="F48" s="335"/>
      <c r="G48" s="335"/>
      <c r="H48" s="335"/>
      <c r="I48" s="335"/>
      <c r="J48" s="335"/>
      <c r="K48" s="335"/>
      <c r="M48" s="328" t="s">
        <v>42</v>
      </c>
      <c r="N48" s="329"/>
    </row>
    <row r="49" spans="2:14">
      <c r="B49" s="332" t="s">
        <v>57</v>
      </c>
      <c r="C49" s="333"/>
      <c r="D49" s="333"/>
      <c r="E49" s="333"/>
      <c r="F49" s="333"/>
      <c r="G49" s="333"/>
      <c r="H49" s="333"/>
      <c r="I49" s="333"/>
      <c r="J49" s="333"/>
      <c r="K49" s="334"/>
      <c r="M49" s="330"/>
      <c r="N49" s="331"/>
    </row>
  </sheetData>
  <mergeCells count="5">
    <mergeCell ref="A7:N7"/>
    <mergeCell ref="I9:K9"/>
    <mergeCell ref="M48:N49"/>
    <mergeCell ref="B49:K49"/>
    <mergeCell ref="B48:K48"/>
  </mergeCells>
  <phoneticPr fontId="4" type="noConversion"/>
  <pageMargins left="0.75" right="0.75" top="1" bottom="1" header="0.5" footer="0.5"/>
  <pageSetup paperSize="9" scale="51" orientation="portrait" verticalDpi="0" r:id="rId1"/>
  <headerFooter alignWithMargins="0"/>
  <colBreaks count="1" manualBreakCount="1">
    <brk id="14" max="40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</vt:i4>
      </vt:variant>
      <vt:variant>
        <vt:lpstr>Именованные диапазоны</vt:lpstr>
      </vt:variant>
      <vt:variant>
        <vt:i4>2</vt:i4>
      </vt:variant>
    </vt:vector>
  </HeadingPairs>
  <TitlesOfParts>
    <vt:vector size="4" baseType="lpstr">
      <vt:lpstr>ДОХЛОКС (Бланк Заказа) </vt:lpstr>
      <vt:lpstr>Обьем Вес </vt:lpstr>
      <vt:lpstr>'ДОХЛОКС (Бланк Заказа) '!Область_печати</vt:lpstr>
      <vt:lpstr>'Обьем Вес 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cp:lastPrinted>2017-06-21T06:16:40Z</cp:lastPrinted>
  <dcterms:created xsi:type="dcterms:W3CDTF">2006-09-28T05:33:49Z</dcterms:created>
  <dcterms:modified xsi:type="dcterms:W3CDTF">2017-07-26T06:24:02Z</dcterms:modified>
</cp:coreProperties>
</file>